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omments1.xml" ContentType="application/vnd.openxmlformats-officedocument.spreadsheetml.comments+xml"/>
  <Override PartName="/xl/threadedComments/threadedComment1.xml" ContentType="application/vnd.ms-excel.threadedcomments+xml"/>
  <Override PartName="/xl/documenttasks/documenttask1.xml" ContentType="application/vnd.ms-excel.documenttasks+xml"/>
  <Override PartName="/xl/drawings/drawing4.xml" ContentType="application/vnd.openxmlformats-officedocument.drawing+xml"/>
  <Override PartName="/xl/drawings/drawing5.xml" ContentType="application/vnd.openxmlformats-officedocument.drawing+xml"/>
  <Override PartName="/xl/comments2.xml" ContentType="application/vnd.openxmlformats-officedocument.spreadsheetml.comments+xml"/>
  <Override PartName="/xl/threadedComments/threadedComment2.xml" ContentType="application/vnd.ms-excel.threadedcomments+xml"/>
  <Override PartName="/xl/documenttasks/documenttask2.xml" ContentType="application/vnd.ms-excel.documenttasks+xml"/>
  <Override PartName="/xl/drawings/drawing6.xml" ContentType="application/vnd.openxmlformats-officedocument.drawing+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129"/>
  <fileSharing readOnlyRecommended="1"/>
  <workbookPr updateLinks="always" defaultThemeVersion="166925"/>
  <mc:AlternateContent xmlns:mc="http://schemas.openxmlformats.org/markup-compatibility/2006">
    <mc:Choice Requires="x15">
      <x15ac:absPath xmlns:x15ac="http://schemas.microsoft.com/office/spreadsheetml/2010/11/ac" url="C:\Users\aanning\Downloads\"/>
    </mc:Choice>
  </mc:AlternateContent>
  <xr:revisionPtr revIDLastSave="0" documentId="8_{77FD8726-353A-4721-A2BF-3E916D813924}" xr6:coauthVersionLast="47" xr6:coauthVersionMax="47" xr10:uidLastSave="{00000000-0000-0000-0000-000000000000}"/>
  <workbookProtection workbookAlgorithmName="SHA-512" workbookHashValue="fix6LF/5uP/yHh1YyBMtzrzzm1tjhouP9blSJPx85fJhSFqRKRc/3+OIQeDYO61VorGB52Taw8ELjzmQenACfg==" workbookSaltValue="obp0EjFG/iOQCSL1zxGNYQ==" workbookSpinCount="100000" lockStructure="1"/>
  <bookViews>
    <workbookView xWindow="9210" yWindow="-22665" windowWidth="30585" windowHeight="21660" xr2:uid="{00000000-000D-0000-FFFF-FFFF00000000}"/>
  </bookViews>
  <sheets>
    <sheet name="INTRODUCTION" sheetId="19" r:id="rId1"/>
    <sheet name="CONTENTS" sheetId="25" r:id="rId2"/>
    <sheet name="ENVIRONMENT&gt;&gt;" sheetId="23" r:id="rId3"/>
    <sheet name="Environmental Reporting rules" sheetId="11" r:id="rId4"/>
    <sheet name="NLA and entities" sheetId="16" r:id="rId5"/>
    <sheet name="Gas" sheetId="2" r:id="rId6"/>
    <sheet name="Diesel and refrigerants" sheetId="15" r:id="rId7"/>
    <sheet name="Electricity" sheetId="1" r:id="rId8"/>
    <sheet name="Water" sheetId="4" r:id="rId9"/>
    <sheet name="Emissions generation" sheetId="10" r:id="rId10"/>
    <sheet name="Waste" sheetId="5" r:id="rId11"/>
    <sheet name="Sustainability ratings" sheetId="3" r:id="rId12"/>
    <sheet name="Assurance statement" sheetId="26" r:id="rId13"/>
    <sheet name="PEOPLE&gt;&gt;" sheetId="22" r:id="rId14"/>
    <sheet name="Employees" sheetId="13" r:id="rId15"/>
    <sheet name="Board" sheetId="27" r:id="rId16"/>
    <sheet name="SAFETY&gt;&gt;" sheetId="24" r:id="rId17"/>
    <sheet name="TRIFR and LTIFR" sheetId="18" r:id="rId18"/>
    <sheet name="Emissions intensity" sheetId="6" state="hidden" r:id="rId19"/>
    <sheet name="Electricity intensity" sheetId="7" state="hidden" r:id="rId20"/>
    <sheet name="Gas intensity" sheetId="8" state="hidden" r:id="rId21"/>
    <sheet name="Water intensity" sheetId="9" state="hidden" r:id="rId22"/>
  </sheets>
  <externalReferences>
    <externalReference r:id="rId23"/>
    <externalReference r:id="rId24"/>
  </externalReferences>
  <definedNames>
    <definedName name="BinSize">#REF!</definedName>
    <definedName name="data13">#REF!</definedName>
    <definedName name="data17">#REF!</definedName>
    <definedName name="data18">#REF!</definedName>
    <definedName name="data19">#REF!</definedName>
    <definedName name="data4">#REF!</definedName>
    <definedName name="_xlnm.Print_Area" localSheetId="12">'Assurance statement'!$A$1:$A$2</definedName>
    <definedName name="_xlnm.Print_Area" localSheetId="1">CONTENTS!$A$1</definedName>
    <definedName name="_xlnm.Print_Area" localSheetId="2">'ENVIRONMENT&gt;&gt;'!$A$1</definedName>
    <definedName name="_xlnm.Print_Area" localSheetId="0">INTRODUCTION!$A$1</definedName>
    <definedName name="_xlnm.Print_Area" localSheetId="13">'PEOPLE&gt;&gt;'!$A$1</definedName>
    <definedName name="_xlnm.Print_Area" localSheetId="16">'SAFETY&gt;&gt;'!$A$1</definedName>
    <definedName name="WasteType">#REF!</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9" i="27" l="1"/>
  <c r="E8" i="27"/>
  <c r="G28" i="2"/>
  <c r="H29" i="2"/>
  <c r="O14" i="10"/>
  <c r="P14" i="10"/>
  <c r="O15" i="10"/>
  <c r="P15" i="10"/>
  <c r="O16" i="10"/>
  <c r="P16" i="10"/>
  <c r="O17" i="10"/>
  <c r="P17" i="10"/>
  <c r="O18" i="10"/>
  <c r="P18" i="10"/>
  <c r="O19" i="10"/>
  <c r="P19" i="10"/>
  <c r="O20" i="10"/>
  <c r="P20" i="10"/>
  <c r="O21" i="10"/>
  <c r="P21" i="10"/>
  <c r="O22" i="10"/>
  <c r="P22" i="10"/>
  <c r="O23" i="10"/>
  <c r="P23" i="10"/>
  <c r="O24" i="10"/>
  <c r="P24" i="10"/>
  <c r="O25" i="10"/>
  <c r="P25" i="10"/>
  <c r="O26" i="10"/>
  <c r="P26" i="10"/>
  <c r="O27" i="10"/>
  <c r="P27" i="10"/>
  <c r="O28" i="10"/>
  <c r="P28" i="10"/>
  <c r="O29" i="10"/>
  <c r="P29" i="10"/>
  <c r="O30" i="10"/>
  <c r="P30" i="10"/>
  <c r="O31" i="10"/>
  <c r="P31" i="10"/>
  <c r="O32" i="10"/>
  <c r="P32" i="10"/>
  <c r="P13" i="10"/>
  <c r="O13" i="10"/>
  <c r="S14" i="10" l="1"/>
  <c r="S15" i="10"/>
  <c r="S16" i="10"/>
  <c r="S17" i="10"/>
  <c r="S18" i="10"/>
  <c r="S19" i="10"/>
  <c r="S20" i="10"/>
  <c r="S21" i="10"/>
  <c r="S22" i="10"/>
  <c r="S23" i="10"/>
  <c r="S24" i="10"/>
  <c r="S25" i="10"/>
  <c r="S26" i="10"/>
  <c r="S27" i="10"/>
  <c r="S28" i="10"/>
  <c r="S29" i="10"/>
  <c r="S30" i="10"/>
  <c r="S31" i="10"/>
  <c r="S32" i="10"/>
  <c r="J31" i="10"/>
  <c r="I31" i="10"/>
  <c r="H31" i="10"/>
  <c r="J30" i="10"/>
  <c r="I30" i="10"/>
  <c r="H30" i="10"/>
  <c r="J29" i="10"/>
  <c r="I29" i="10"/>
  <c r="H29" i="10"/>
  <c r="J28" i="10"/>
  <c r="I28" i="10"/>
  <c r="H28" i="10"/>
  <c r="J27" i="10"/>
  <c r="I27" i="10"/>
  <c r="H27" i="10"/>
  <c r="J26" i="10"/>
  <c r="I26" i="10"/>
  <c r="H26" i="10"/>
  <c r="J25" i="10"/>
  <c r="I25" i="10"/>
  <c r="H25" i="10"/>
  <c r="J24" i="10"/>
  <c r="I24" i="10"/>
  <c r="H24" i="10"/>
  <c r="J23" i="10"/>
  <c r="I23" i="10"/>
  <c r="H23" i="10"/>
  <c r="J22" i="10"/>
  <c r="I22" i="10"/>
  <c r="H22" i="10"/>
  <c r="J21" i="10"/>
  <c r="I21" i="10"/>
  <c r="H21" i="10"/>
  <c r="J20" i="10"/>
  <c r="I20" i="10"/>
  <c r="H20" i="10"/>
  <c r="J19" i="10"/>
  <c r="I19" i="10"/>
  <c r="H19" i="10"/>
  <c r="J18" i="10"/>
  <c r="I18" i="10"/>
  <c r="H18" i="10"/>
  <c r="J17" i="10"/>
  <c r="I17" i="10"/>
  <c r="H17" i="10"/>
  <c r="J16" i="10"/>
  <c r="I16" i="10"/>
  <c r="H16" i="10"/>
  <c r="J15" i="10"/>
  <c r="I15" i="10"/>
  <c r="H15" i="10"/>
  <c r="J14" i="10"/>
  <c r="I14" i="10"/>
  <c r="H14" i="10"/>
  <c r="J13" i="10"/>
  <c r="I13" i="10"/>
  <c r="H13" i="10"/>
  <c r="I8" i="10"/>
  <c r="I7" i="10"/>
  <c r="I6" i="10"/>
  <c r="V32" i="10"/>
  <c r="U32" i="10"/>
  <c r="T32" i="10"/>
  <c r="R32" i="10"/>
  <c r="Q32" i="10"/>
  <c r="M32" i="10"/>
  <c r="V31" i="10"/>
  <c r="U31" i="10"/>
  <c r="T31" i="10"/>
  <c r="R31" i="10"/>
  <c r="Q31" i="10"/>
  <c r="M31" i="10"/>
  <c r="V30" i="10"/>
  <c r="U30" i="10"/>
  <c r="T30" i="10"/>
  <c r="R30" i="10"/>
  <c r="Q30" i="10"/>
  <c r="M30" i="10"/>
  <c r="V29" i="10"/>
  <c r="U29" i="10"/>
  <c r="T29" i="10"/>
  <c r="R29" i="10"/>
  <c r="Q29" i="10"/>
  <c r="M29" i="10"/>
  <c r="V28" i="10"/>
  <c r="U28" i="10"/>
  <c r="T28" i="10"/>
  <c r="R28" i="10"/>
  <c r="Q28" i="10"/>
  <c r="M28" i="10"/>
  <c r="V27" i="10"/>
  <c r="U27" i="10"/>
  <c r="T27" i="10"/>
  <c r="R27" i="10"/>
  <c r="Q27" i="10"/>
  <c r="M27" i="10"/>
  <c r="V26" i="10"/>
  <c r="U26" i="10"/>
  <c r="T26" i="10"/>
  <c r="R26" i="10"/>
  <c r="Q26" i="10"/>
  <c r="M26" i="10"/>
  <c r="V25" i="10"/>
  <c r="U25" i="10"/>
  <c r="T25" i="10"/>
  <c r="R25" i="10"/>
  <c r="Q25" i="10"/>
  <c r="M25" i="10"/>
  <c r="V24" i="10"/>
  <c r="U24" i="10"/>
  <c r="T24" i="10"/>
  <c r="R24" i="10"/>
  <c r="Q24" i="10"/>
  <c r="M24" i="10"/>
  <c r="V23" i="10"/>
  <c r="U23" i="10"/>
  <c r="T23" i="10"/>
  <c r="R23" i="10"/>
  <c r="Q23" i="10"/>
  <c r="M23" i="10"/>
  <c r="V22" i="10"/>
  <c r="U22" i="10"/>
  <c r="T22" i="10"/>
  <c r="R22" i="10"/>
  <c r="Q22" i="10"/>
  <c r="M22" i="10"/>
  <c r="V21" i="10"/>
  <c r="U21" i="10"/>
  <c r="T21" i="10"/>
  <c r="R21" i="10"/>
  <c r="Q21" i="10"/>
  <c r="M21" i="10"/>
  <c r="V20" i="10"/>
  <c r="U20" i="10"/>
  <c r="T20" i="10"/>
  <c r="R20" i="10"/>
  <c r="Q20" i="10"/>
  <c r="M20" i="10"/>
  <c r="V19" i="10"/>
  <c r="U19" i="10"/>
  <c r="T19" i="10"/>
  <c r="R19" i="10"/>
  <c r="Q19" i="10"/>
  <c r="M19" i="10"/>
  <c r="V18" i="10"/>
  <c r="U18" i="10"/>
  <c r="T18" i="10"/>
  <c r="R18" i="10"/>
  <c r="Q18" i="10"/>
  <c r="M18" i="10"/>
  <c r="V17" i="10"/>
  <c r="U17" i="10"/>
  <c r="T17" i="10"/>
  <c r="R17" i="10"/>
  <c r="Q17" i="10"/>
  <c r="M17" i="10"/>
  <c r="V16" i="10"/>
  <c r="U16" i="10"/>
  <c r="T16" i="10"/>
  <c r="R16" i="10"/>
  <c r="Q16" i="10"/>
  <c r="M16" i="10"/>
  <c r="V15" i="10"/>
  <c r="U15" i="10"/>
  <c r="T15" i="10"/>
  <c r="R15" i="10"/>
  <c r="Q15" i="10"/>
  <c r="M15" i="10"/>
  <c r="V14" i="10"/>
  <c r="U14" i="10"/>
  <c r="T14" i="10"/>
  <c r="R14" i="10"/>
  <c r="Q14" i="10"/>
  <c r="M14" i="10"/>
  <c r="V13" i="10"/>
  <c r="U13" i="10"/>
  <c r="T13" i="10"/>
  <c r="S13" i="10"/>
  <c r="R13" i="10"/>
  <c r="Q13" i="10"/>
  <c r="M13" i="10"/>
  <c r="G31" i="10"/>
  <c r="F31" i="10"/>
  <c r="G30" i="10"/>
  <c r="F30" i="10"/>
  <c r="G29" i="10"/>
  <c r="F29" i="10"/>
  <c r="G28" i="10"/>
  <c r="F28" i="10"/>
  <c r="G27" i="10"/>
  <c r="F27" i="10"/>
  <c r="G26" i="10"/>
  <c r="F26" i="10"/>
  <c r="G25" i="10"/>
  <c r="F25" i="10"/>
  <c r="G24" i="10"/>
  <c r="F24" i="10"/>
  <c r="G23" i="10"/>
  <c r="F23" i="10"/>
  <c r="G22" i="10"/>
  <c r="F22" i="10"/>
  <c r="G21" i="10"/>
  <c r="F21" i="10"/>
  <c r="G20" i="10"/>
  <c r="F20" i="10"/>
  <c r="G19" i="10"/>
  <c r="F19" i="10"/>
  <c r="G18" i="10"/>
  <c r="F18" i="10"/>
  <c r="G17" i="10"/>
  <c r="F17" i="10"/>
  <c r="G16" i="10"/>
  <c r="F16" i="10"/>
  <c r="G15" i="10"/>
  <c r="F15" i="10"/>
  <c r="G14" i="10"/>
  <c r="F14" i="10"/>
  <c r="G13" i="10"/>
  <c r="F13" i="10"/>
  <c r="H8" i="10"/>
  <c r="G8" i="10"/>
  <c r="F8" i="10"/>
  <c r="H7" i="10"/>
  <c r="G7" i="10"/>
  <c r="F7" i="10"/>
  <c r="H6" i="10"/>
  <c r="G6" i="10"/>
  <c r="F6" i="10"/>
  <c r="D31" i="10"/>
  <c r="D30" i="10"/>
  <c r="D29" i="10"/>
  <c r="D28" i="10"/>
  <c r="D27" i="10"/>
  <c r="D26" i="10"/>
  <c r="D25" i="10"/>
  <c r="D24" i="10"/>
  <c r="D23" i="10"/>
  <c r="D22" i="10"/>
  <c r="D21" i="10"/>
  <c r="D20" i="10"/>
  <c r="D19" i="10"/>
  <c r="D18" i="10"/>
  <c r="D17" i="10"/>
  <c r="D16" i="10"/>
  <c r="D15" i="10"/>
  <c r="D14" i="10"/>
  <c r="D13" i="10"/>
  <c r="B8" i="10"/>
  <c r="B7" i="10"/>
  <c r="B6" i="10"/>
  <c r="L14" i="10"/>
  <c r="L15" i="10"/>
  <c r="L16" i="10"/>
  <c r="L17" i="10"/>
  <c r="L18" i="10"/>
  <c r="L19" i="10"/>
  <c r="L20" i="10"/>
  <c r="L21" i="10"/>
  <c r="L22" i="10"/>
  <c r="L23" i="10"/>
  <c r="L24" i="10"/>
  <c r="L25" i="10"/>
  <c r="L26" i="10"/>
  <c r="L27" i="10"/>
  <c r="L28" i="10"/>
  <c r="L29" i="10"/>
  <c r="L30" i="10"/>
  <c r="L31" i="10"/>
  <c r="L32" i="10"/>
  <c r="L13" i="10"/>
  <c r="N13" i="10" l="1"/>
  <c r="N29" i="10"/>
  <c r="N21" i="10"/>
  <c r="N17" i="10"/>
  <c r="N25" i="10"/>
  <c r="N31" i="10"/>
  <c r="N28" i="10"/>
  <c r="N27" i="10"/>
  <c r="N19" i="10"/>
  <c r="N32" i="10"/>
  <c r="N24" i="10"/>
  <c r="N16" i="10"/>
  <c r="N15" i="10"/>
  <c r="N23" i="10"/>
  <c r="N20" i="10"/>
  <c r="N26" i="10"/>
  <c r="N14" i="10"/>
  <c r="N22" i="10"/>
  <c r="N30" i="10"/>
  <c r="N18" i="10"/>
  <c r="G6" i="1"/>
  <c r="I22" i="5"/>
  <c r="E36" i="13"/>
  <c r="C36" i="13"/>
  <c r="G34" i="13"/>
  <c r="D34" i="13" s="1"/>
  <c r="G35" i="13"/>
  <c r="D35" i="13" s="1"/>
  <c r="G33" i="13"/>
  <c r="D33" i="13" s="1"/>
  <c r="F33" i="13" l="1"/>
  <c r="G36" i="13"/>
  <c r="D36" i="13" s="1"/>
  <c r="F35" i="13"/>
  <c r="F34" i="13"/>
  <c r="Q28" i="9"/>
  <c r="Q27" i="9"/>
  <c r="Q26" i="9"/>
  <c r="Q25" i="9"/>
  <c r="Q24" i="9"/>
  <c r="Q23" i="9"/>
  <c r="Q22" i="9"/>
  <c r="Q21" i="9"/>
  <c r="Q20" i="9"/>
  <c r="Q19" i="9"/>
  <c r="Q18" i="9"/>
  <c r="Q17" i="9"/>
  <c r="Q16" i="9"/>
  <c r="Q15" i="9"/>
  <c r="Q14" i="9"/>
  <c r="Q12" i="9"/>
  <c r="Q10" i="9"/>
  <c r="Q9" i="9"/>
  <c r="Q8" i="9"/>
  <c r="Q6" i="9"/>
  <c r="Q4" i="9"/>
  <c r="R28" i="8"/>
  <c r="R27" i="8"/>
  <c r="R26" i="8"/>
  <c r="R25" i="8"/>
  <c r="R24" i="8"/>
  <c r="R23" i="8"/>
  <c r="R22" i="8"/>
  <c r="R21" i="8"/>
  <c r="R20" i="8"/>
  <c r="R19" i="8"/>
  <c r="R18" i="8"/>
  <c r="R17" i="8"/>
  <c r="R16" i="8"/>
  <c r="R15" i="8"/>
  <c r="R14" i="8"/>
  <c r="R9" i="8"/>
  <c r="R8" i="8"/>
  <c r="R6" i="8"/>
  <c r="R4" i="8"/>
  <c r="Q28" i="7"/>
  <c r="Q27" i="7"/>
  <c r="Q26" i="7"/>
  <c r="Q25" i="7"/>
  <c r="Q24" i="7"/>
  <c r="Q23" i="7"/>
  <c r="Q22" i="7"/>
  <c r="Q21" i="7"/>
  <c r="Q17" i="7"/>
  <c r="Q16" i="7"/>
  <c r="Q15" i="7"/>
  <c r="Q12" i="7"/>
  <c r="Q10" i="7"/>
  <c r="Q9" i="7"/>
  <c r="Q8" i="7"/>
  <c r="Q6" i="7"/>
  <c r="Q4" i="7"/>
  <c r="Q36" i="6"/>
  <c r="Q35" i="6"/>
  <c r="Q34" i="6"/>
  <c r="Q33" i="6"/>
  <c r="Q32" i="6"/>
  <c r="Q31" i="6"/>
  <c r="Q27" i="6"/>
  <c r="Q26" i="6"/>
  <c r="Q25" i="6"/>
  <c r="Q24" i="6"/>
  <c r="Q23" i="6"/>
  <c r="Q22" i="6"/>
  <c r="Q21" i="6"/>
  <c r="Q20" i="6"/>
  <c r="Q16" i="6"/>
  <c r="Q15" i="6"/>
  <c r="Q14" i="6"/>
  <c r="Q11" i="6"/>
  <c r="Q9" i="6"/>
  <c r="Q8" i="6"/>
  <c r="Q7" i="6"/>
  <c r="Q5" i="6"/>
  <c r="Q3" i="6"/>
  <c r="F36" i="13" l="1"/>
  <c r="H17" i="15" l="1"/>
  <c r="H25" i="15"/>
  <c r="H12" i="15"/>
  <c r="H18" i="15"/>
  <c r="H26" i="15"/>
  <c r="H20" i="15"/>
  <c r="H28" i="15"/>
  <c r="H19" i="15"/>
  <c r="H27" i="15"/>
  <c r="H21" i="15"/>
  <c r="H30" i="15"/>
  <c r="H15" i="15"/>
  <c r="H22" i="15"/>
  <c r="H23" i="15"/>
  <c r="H29" i="15"/>
  <c r="H14" i="15"/>
  <c r="H16" i="15"/>
  <c r="H24" i="15"/>
  <c r="H13" i="15"/>
  <c r="H31" i="15"/>
  <c r="H18" i="5"/>
  <c r="H26" i="5"/>
  <c r="H13" i="5"/>
  <c r="H21" i="5"/>
  <c r="H29" i="5"/>
  <c r="H14" i="5"/>
  <c r="H16" i="5"/>
  <c r="H24" i="5"/>
  <c r="H22" i="5"/>
  <c r="H19" i="5"/>
  <c r="H27" i="5"/>
  <c r="H30" i="5"/>
  <c r="H12" i="5"/>
  <c r="H23" i="5"/>
  <c r="H20" i="5"/>
  <c r="H28" i="5"/>
  <c r="H17" i="5"/>
  <c r="H31" i="5"/>
  <c r="H15" i="5"/>
  <c r="G14" i="15"/>
  <c r="G22" i="15"/>
  <c r="G30" i="15"/>
  <c r="G15" i="15"/>
  <c r="G23" i="15"/>
  <c r="G31" i="15"/>
  <c r="G25" i="15"/>
  <c r="G24" i="15"/>
  <c r="G12" i="15"/>
  <c r="G17" i="15"/>
  <c r="G18" i="15"/>
  <c r="G26" i="15"/>
  <c r="G19" i="15"/>
  <c r="G13" i="15"/>
  <c r="G20" i="15"/>
  <c r="G27" i="15"/>
  <c r="G28" i="15"/>
  <c r="G29" i="15"/>
  <c r="G21" i="15"/>
  <c r="G7" i="15"/>
  <c r="H25" i="5"/>
  <c r="G16" i="15" l="1"/>
  <c r="G13" i="1"/>
  <c r="I15" i="5"/>
  <c r="I23" i="5"/>
  <c r="I31" i="5"/>
  <c r="I18" i="5"/>
  <c r="I26" i="5"/>
  <c r="I27" i="5"/>
  <c r="I13" i="5"/>
  <c r="I21" i="5"/>
  <c r="I29" i="5"/>
  <c r="I16" i="5"/>
  <c r="I24" i="5"/>
  <c r="I12" i="5"/>
  <c r="I19" i="5"/>
  <c r="I14" i="5"/>
  <c r="I20" i="5"/>
  <c r="I25" i="5"/>
  <c r="I28" i="5"/>
  <c r="I17" i="5"/>
  <c r="I30" i="5"/>
  <c r="I18" i="15"/>
  <c r="I19" i="15"/>
  <c r="I27" i="15"/>
  <c r="I13" i="15"/>
  <c r="I20" i="15"/>
  <c r="I28" i="15"/>
  <c r="I14" i="15"/>
  <c r="I30" i="15"/>
  <c r="I21" i="15"/>
  <c r="I29" i="15"/>
  <c r="I12" i="15"/>
  <c r="I22" i="15"/>
  <c r="I31" i="15"/>
  <c r="I23" i="15"/>
  <c r="I26" i="15"/>
  <c r="I15" i="15"/>
  <c r="I16" i="15"/>
  <c r="I24" i="15"/>
  <c r="I17" i="15"/>
  <c r="I25" i="15"/>
  <c r="F8" i="15"/>
  <c r="G8" i="15"/>
  <c r="G6" i="15"/>
  <c r="I8" i="5"/>
  <c r="J8" i="5"/>
  <c r="J7" i="5"/>
  <c r="J6" i="5"/>
  <c r="I7" i="5"/>
  <c r="I6" i="5"/>
  <c r="F6" i="4"/>
  <c r="F7" i="4"/>
  <c r="F8" i="4"/>
  <c r="F6" i="2"/>
  <c r="F7" i="2"/>
  <c r="F8" i="2"/>
  <c r="F27" i="1"/>
  <c r="H6" i="5" l="1"/>
  <c r="H7" i="5"/>
  <c r="F22" i="1"/>
  <c r="F14" i="1"/>
  <c r="F29" i="1"/>
  <c r="F21" i="1"/>
  <c r="F13" i="1"/>
  <c r="H8" i="5"/>
  <c r="J20" i="5"/>
  <c r="J28" i="5"/>
  <c r="J15" i="5"/>
  <c r="J23" i="5"/>
  <c r="J31" i="5"/>
  <c r="J18" i="5"/>
  <c r="J26" i="5"/>
  <c r="J12" i="5"/>
  <c r="J13" i="5"/>
  <c r="J21" i="5"/>
  <c r="J29" i="5"/>
  <c r="J16" i="5"/>
  <c r="J24" i="5"/>
  <c r="J19" i="5"/>
  <c r="J25" i="5"/>
  <c r="J27" i="5"/>
  <c r="J30" i="5"/>
  <c r="J14" i="5"/>
  <c r="J17" i="5"/>
  <c r="J22" i="5"/>
  <c r="F28" i="1"/>
  <c r="F19" i="2"/>
  <c r="F27" i="2"/>
  <c r="F28" i="2"/>
  <c r="F12" i="2"/>
  <c r="F20" i="2"/>
  <c r="F13" i="2"/>
  <c r="F21" i="2"/>
  <c r="F29" i="2"/>
  <c r="F16" i="2"/>
  <c r="F30" i="2"/>
  <c r="F25" i="2"/>
  <c r="F15" i="2"/>
  <c r="F17" i="2"/>
  <c r="F31" i="2"/>
  <c r="F18" i="2"/>
  <c r="F26" i="2"/>
  <c r="F22" i="2"/>
  <c r="F14" i="2"/>
  <c r="F23" i="2"/>
  <c r="F24" i="2"/>
  <c r="F19" i="1"/>
  <c r="F20" i="1"/>
  <c r="F19" i="4"/>
  <c r="F27" i="4"/>
  <c r="F14" i="4"/>
  <c r="F22" i="4"/>
  <c r="F30" i="4"/>
  <c r="F12" i="4"/>
  <c r="F23" i="4"/>
  <c r="F31" i="4"/>
  <c r="F17" i="4"/>
  <c r="F25" i="4"/>
  <c r="F15" i="4"/>
  <c r="F20" i="4"/>
  <c r="F28" i="4"/>
  <c r="F26" i="4"/>
  <c r="F16" i="4"/>
  <c r="F13" i="4"/>
  <c r="F24" i="4"/>
  <c r="F21" i="4"/>
  <c r="F18" i="4"/>
  <c r="F29" i="4"/>
  <c r="F26" i="1"/>
  <c r="F18" i="1"/>
  <c r="F30" i="1"/>
  <c r="D15" i="16"/>
  <c r="D23" i="16"/>
  <c r="D31" i="16"/>
  <c r="D16" i="16"/>
  <c r="D24" i="16"/>
  <c r="D12" i="16"/>
  <c r="D17" i="16"/>
  <c r="D25" i="16"/>
  <c r="D18" i="16"/>
  <c r="D26" i="16"/>
  <c r="D19" i="16"/>
  <c r="D27" i="16"/>
  <c r="D20" i="16"/>
  <c r="D28" i="16"/>
  <c r="D13" i="16"/>
  <c r="D21" i="16"/>
  <c r="D29" i="16"/>
  <c r="D14" i="16"/>
  <c r="D22" i="16"/>
  <c r="D30" i="16"/>
  <c r="F25" i="1"/>
  <c r="F17" i="1"/>
  <c r="F12" i="1"/>
  <c r="F24" i="1"/>
  <c r="F16" i="1"/>
  <c r="H13" i="1"/>
  <c r="F31" i="1"/>
  <c r="F23" i="1"/>
  <c r="F15" i="1"/>
  <c r="F6" i="15"/>
  <c r="F7" i="15"/>
  <c r="G12" i="1"/>
  <c r="G30" i="1"/>
  <c r="G14" i="1"/>
  <c r="G22" i="1"/>
  <c r="G28" i="1"/>
  <c r="G20" i="1"/>
  <c r="G29" i="1"/>
  <c r="G27" i="1"/>
  <c r="G19" i="1"/>
  <c r="G26" i="1"/>
  <c r="G25" i="1"/>
  <c r="G17" i="1"/>
  <c r="G18" i="1"/>
  <c r="G24" i="1"/>
  <c r="G16" i="1"/>
  <c r="G21" i="1"/>
  <c r="G31" i="1"/>
  <c r="G23" i="1"/>
  <c r="G15" i="1"/>
  <c r="H21" i="4" l="1"/>
  <c r="G16" i="4"/>
  <c r="G24" i="4"/>
  <c r="G12" i="4"/>
  <c r="G19" i="4"/>
  <c r="G27" i="4"/>
  <c r="G20" i="4"/>
  <c r="G14" i="4"/>
  <c r="G22" i="4"/>
  <c r="G30" i="4"/>
  <c r="G17" i="4"/>
  <c r="G25" i="4"/>
  <c r="G28" i="4"/>
  <c r="G18" i="4"/>
  <c r="G26" i="4"/>
  <c r="G21" i="4"/>
  <c r="G13" i="4"/>
  <c r="G15" i="4"/>
  <c r="G23" i="4"/>
  <c r="G31" i="4"/>
  <c r="G29" i="4"/>
  <c r="H13" i="2"/>
  <c r="H19" i="2"/>
  <c r="H23" i="2"/>
  <c r="H14" i="2"/>
  <c r="G12" i="2"/>
  <c r="G13" i="2"/>
  <c r="G17" i="2"/>
  <c r="G21" i="2"/>
  <c r="G25" i="2"/>
  <c r="G29" i="2"/>
  <c r="G19" i="2"/>
  <c r="G16" i="2"/>
  <c r="G23" i="2"/>
  <c r="G30" i="2"/>
  <c r="G15" i="2"/>
  <c r="G18" i="2"/>
  <c r="G26" i="2"/>
  <c r="G20" i="2"/>
  <c r="G22" i="2"/>
  <c r="G24" i="2"/>
  <c r="G31" i="2"/>
  <c r="G14" i="2"/>
  <c r="G27" i="2"/>
  <c r="H13" i="4"/>
  <c r="H14" i="4"/>
  <c r="H12" i="4"/>
  <c r="H28" i="4"/>
  <c r="H21" i="2"/>
  <c r="H22" i="2"/>
  <c r="H26" i="2"/>
  <c r="H25" i="1"/>
  <c r="H12" i="1"/>
  <c r="H23" i="1"/>
  <c r="H15" i="1"/>
  <c r="H17" i="2"/>
  <c r="H16" i="2"/>
  <c r="H26" i="1"/>
  <c r="H30" i="1"/>
  <c r="H31" i="2"/>
  <c r="H27" i="1"/>
  <c r="H22" i="1"/>
  <c r="H31" i="1"/>
  <c r="H12" i="2"/>
  <c r="H15" i="2"/>
  <c r="H16" i="1"/>
  <c r="H29" i="1"/>
  <c r="H14" i="1"/>
  <c r="H24" i="2"/>
  <c r="H21" i="1"/>
  <c r="H30" i="2"/>
  <c r="H20" i="2"/>
  <c r="H24" i="1"/>
  <c r="H20" i="1"/>
  <c r="H18" i="2"/>
  <c r="H18" i="1"/>
  <c r="H28" i="1"/>
  <c r="H19" i="1"/>
  <c r="H27" i="2"/>
  <c r="H25" i="2"/>
  <c r="H17" i="1"/>
  <c r="H30" i="4"/>
  <c r="H15" i="4"/>
  <c r="H27" i="4"/>
  <c r="H29" i="4"/>
  <c r="H19" i="4"/>
  <c r="H20" i="4"/>
  <c r="H18" i="4"/>
  <c r="H25" i="4"/>
  <c r="H23" i="4"/>
  <c r="H16" i="4"/>
  <c r="H26" i="4"/>
  <c r="H17" i="4" l="1"/>
  <c r="H22" i="4"/>
  <c r="H24" i="4"/>
  <c r="H31" i="4"/>
  <c r="G7" i="2" l="1"/>
  <c r="G6" i="2"/>
  <c r="G6" i="4"/>
  <c r="G8" i="2"/>
  <c r="B8" i="16"/>
  <c r="H6" i="4"/>
  <c r="H8" i="2"/>
  <c r="H7" i="2"/>
  <c r="B7" i="16"/>
  <c r="H6" i="2"/>
  <c r="B6" i="16" l="1"/>
  <c r="G7" i="4"/>
  <c r="G8" i="4"/>
  <c r="H8" i="4"/>
  <c r="H7" i="4"/>
  <c r="F6" i="1" l="1"/>
  <c r="F7" i="1"/>
  <c r="F8" i="1"/>
  <c r="G8" i="1" l="1"/>
  <c r="G7" i="1" l="1"/>
  <c r="H6" i="1"/>
  <c r="H8" i="1"/>
  <c r="H7" i="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tc={281F1543-8BC8-470B-BBD0-6E8557622CD0}</author>
  </authors>
  <commentList>
    <comment ref="A39" authorId="0" shapeId="0" xr:uid="{281F1543-8BC8-470B-BBD0-6E8557622CD0}">
      <text>
        <t>[Threaded comment]
Your version of Excel allows you to read this threaded comment; however, any edits to it will get removed if the file is opened in a newer version of Excel. Learn more: https://go.microsoft.com/fwlink/?linkid=870924
[Tasks]
There is a task anchored to this comment that cannot be viewed in your client.
Comment:
    @Angeliki Dimitriou, do you mind checking this note for me please? In particular, the Climate Active terminology.
Reply:
    I've made a small update. Just to check we only included offsets for the period 1 July to 30 Nov 2023? 
Reply:
    My understanding is that this is all that is included in the last Climate Active for Buildings certification. Do you mind checking your understanding matches mine from the emails with Joe?</t>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tc={1F4C713C-7DD9-4254-9674-6157ECC08214}</author>
  </authors>
  <commentList>
    <comment ref="J5" authorId="0" shapeId="0" xr:uid="{1F4C713C-7DD9-4254-9674-6157ECC08214}">
      <text>
        <t xml:space="preserve">[Threaded comment]
Your version of Excel allows you to read this threaded comment; however, any edits to it will get removed if the file is opened in a newer version of Excel. Learn more: https://go.microsoft.com/fwlink/?linkid=870924
[Tasks]
There is a task anchored to this comment that cannot be viewed in your client.
Comment:
    @Jessie Liu, there is no footnote 1. Are we able to delete the 1?
Reply:
    Done. Thanks Rebecca ! </t>
      </text>
    </comment>
  </commentList>
</comments>
</file>

<file path=xl/sharedStrings.xml><?xml version="1.0" encoding="utf-8"?>
<sst xmlns="http://schemas.openxmlformats.org/spreadsheetml/2006/main" count="1140" uniqueCount="308">
  <si>
    <t>The purpose of our reporting rules is to summarise the basis associated with our environmental data management and reporting. The reporting rules apply to the environmental metrics reported in the Investa FY24 ESG Report, this data pack, ICPF reporting and IGO reporting.</t>
  </si>
  <si>
    <t>General</t>
  </si>
  <si>
    <t>Data alignment</t>
  </si>
  <si>
    <t>The environmental data is to be aligned with the Sustainability Reporting Standards of the Global Reporting Initiative (GRI), with disclosures noting the relevant GRI standard, where applicable. The data is assured annually against the relevant standards for non-financial reporting. 
Our greenhouse gas emissions footprint is calculated using the Australian Government Department of Industry, Science and Resources National Greenhouse Gas Account (NGA) factors.</t>
  </si>
  <si>
    <t>Assurance</t>
  </si>
  <si>
    <t>EY limited assurance over data only.</t>
  </si>
  <si>
    <t>Reporting period</t>
  </si>
  <si>
    <t>Financial year 2023, i.e. 1st July 2023 - 30th June 2024.</t>
  </si>
  <si>
    <t>Reporting boundary</t>
  </si>
  <si>
    <t>Operational control and ownership interest</t>
  </si>
  <si>
    <t xml:space="preserve">Investa Management Holdings (IMH) reporting includes buildings within our management / ‘operational control’ as per National Greenhouse and Energy Reporting (NGER) definitions developed by the Australian Clean Energy Regulator. 
Investa includes for 100% of the data, of buildings under operational control independent of ownership.
The buildings impacted by this rule are 220 London Circuit Canberra, 250 St Georges Terrace and 388 George Street, Sydney which are excluded from Investa Management Holdings Pty Limited (IMH) statistics, but included in ICPF and IGO statistics respectively. 
</t>
  </si>
  <si>
    <t>Fund reporting includes for 100% of the data, independent of level of equity ownership interest.  The exception to this is the weighted average fund NABERS rating performances which factor in ownership interest (and area), in accordance with NABERS Portfolio rules. 
Fund reporting includes for 100% of the data, independent of managing entity.</t>
  </si>
  <si>
    <t>Development and major refurbishment</t>
  </si>
  <si>
    <t>IMH and fund reporting excludes development sites or buildings under major refurbishment from our reporting boundary.</t>
  </si>
  <si>
    <t>Operational for the full year</t>
  </si>
  <si>
    <t>Intensities only: IMH and fund reporting includes buildings operational for a full 12 months only within our reporting boundary, to ensure all statistics are comparable year on year. Any properties which are fully vacant throughout the year also fall within this category.</t>
  </si>
  <si>
    <t>User pays</t>
  </si>
  <si>
    <t>IMH and fund reporting have applied the principles of “Operational Control” and “User Pays” to improve the accuracy of reporting and to ensure appropriate incentives for efficient use. Where consumption is not under the control of Investa or the external property manager, e.g., specific tenant uses and can be metered or measured with integrity, these will be excluded from base building reporting.</t>
  </si>
  <si>
    <t> </t>
  </si>
  <si>
    <t>Methodology</t>
  </si>
  <si>
    <t xml:space="preserve">Metric </t>
  </si>
  <si>
    <t>Definition</t>
  </si>
  <si>
    <t>GRI reference</t>
  </si>
  <si>
    <t>Included within reporting</t>
  </si>
  <si>
    <t>Specific inclusions / exclusions</t>
  </si>
  <si>
    <t>Basis of calculations</t>
  </si>
  <si>
    <t xml:space="preserve">Electricity </t>
  </si>
  <si>
    <t>Grid electricity delivered to a building from the public electricity network</t>
  </si>
  <si>
    <t>GRI 302-1 Energy consumption within the organisation
GRI 302-3 Energy intensity</t>
  </si>
  <si>
    <t>✓</t>
  </si>
  <si>
    <t>Base building only. 
Tenant consumption excluded.</t>
  </si>
  <si>
    <t>National Greenhouse and Energy Reporting Scheme.</t>
  </si>
  <si>
    <t>Electricity delivered to a building from on-site central cogeneration/trigeneration systems</t>
  </si>
  <si>
    <t xml:space="preserve">60 Martin Place, Sydney has an operational co-generation system which generates electricity consumed on-site only. </t>
  </si>
  <si>
    <t>On-site renewable energy generation</t>
  </si>
  <si>
    <t>×</t>
  </si>
  <si>
    <t>Excluded due to availability/completeness of data during reporting period and/or considered immaterial with respect to emissions intensity profiles.</t>
  </si>
  <si>
    <t>Natural gas</t>
  </si>
  <si>
    <t>Combustion of natural gas on the building premises, sourced from the public gas network.</t>
  </si>
  <si>
    <t>Whole building except for retail tenancy consumption.
For properties with an operational co-generation system which generates electricity consumed by that site only, the associated gas consumption is captured within the building’s gas totals, i.e., a behind-the-meter arrangement.</t>
  </si>
  <si>
    <t>National Greenhouse and Energy Reporting Scheme.
The following sites do not consume natural gas: 179 Turbot Street, Brisbane and 259 Queen Street, Brisbane.
60 Martin Place, Sydney has an operational co-generation system which generates electricity consumed by 60 Martin Place, Sydney only. The associated gas consumption is captured within the building’s gas totals, i.e., a behind-the-meter arrangement.</t>
  </si>
  <si>
    <t>Diesel</t>
  </si>
  <si>
    <t>Combustion of diesel fuel on the building premises.</t>
  </si>
  <si>
    <t>-</t>
  </si>
  <si>
    <t>National Greenhouse and Energy Reporting Scheme.
Diesel consumption is based on contractor top-ups made during the reporting period.</t>
  </si>
  <si>
    <t>Refrigerants</t>
  </si>
  <si>
    <t>Use of refrigerants on the building premises.</t>
  </si>
  <si>
    <t>National Greenhouse and Energy Reporting Scheme.
Refrigerant consumption is based on contractor top-ups made during the reporting period.</t>
  </si>
  <si>
    <t xml:space="preserve">Greenhouse gas emissions </t>
  </si>
  <si>
    <t>Natural Gas (scope 1)</t>
  </si>
  <si>
    <t>GRI 305-1 Direct (Scope 1) GHG emissions
GRI 305-4 GHG emissions intensity</t>
  </si>
  <si>
    <t>Whole building except for retail tenancy consumption.</t>
  </si>
  <si>
    <t>Conversion is in accordance with the NGA factors (Scope 1). 
Conversion is in accordance with the NGA factors (scope 1). 
National Greenhouse and Energy Reporting Scheme as follows: as follows: 
- Scope 1 (fuel combustion): Method 1
- Scope 1 (fugitive emissions): Method 2</t>
  </si>
  <si>
    <t>GRI 305-2 Energy indirect (Scope 2) GHG emissions
GRI 305-4 GHG emissions intensity</t>
  </si>
  <si>
    <t xml:space="preserve">National Greenhouse and Energy Reporting Scheme as follows: as follows: 
- Scope 1 (fuel combustion): Method 1
- Scope 1 (fugitive emissions): Method 2
- Scope 2: Method A1 (location based) and Method B (market based)
Renewable electricity, or zero emissions electricity is recognised where GreenPower or large scale generation certificates (LGCs) are purchased directly from the retailer. Renewable electricity, or zero emissions electricity is also recognised where the electricity relates to the Renewable Power Percentage component of the electricity provided.  All other electricity that is consumed is treated as contributing to carbon emissions. 
The emissions are calculated using a Residual Mix Factor (RMF). The RMF is calculated by taking the national emission factor as per the NGA factors and the Renewable Power Percentage. 
From 2021, emissions were calculated using a hybrid approach of location-based and market-based approaches. </t>
  </si>
  <si>
    <t>Associated emissions are accounted for under electricity greenhouse gas emissions (scope 1) for cogeneration/trigeneration systems operated and used within the one building including 60 Martin Place, Sydney.</t>
  </si>
  <si>
    <t>National Greenhouse and Energy Reporting Scheme.
Energy content factors and conversion is in accordance with the NGA factors (Scope 1).</t>
  </si>
  <si>
    <t>Diesel (scope 1)</t>
  </si>
  <si>
    <t>Refrigerants (scope 1)</t>
  </si>
  <si>
    <t>Offsets</t>
  </si>
  <si>
    <t>Figures noted as 'net' include the impact of offsets.</t>
  </si>
  <si>
    <t>Water</t>
  </si>
  <si>
    <t>Mains potable water, defined as drinking quality water provided by a local utility infrastructure based on local/regional/national guidelines.</t>
  </si>
  <si>
    <t>GRI 303-5 Water consumption</t>
  </si>
  <si>
    <t xml:space="preserve">Whole building except for retail tenancy consumption. </t>
  </si>
  <si>
    <t>Waste</t>
  </si>
  <si>
    <t>Total recycling: Sum of all waste recycled, waste re-used and waste to energy, excluding soils diverted from landfill (that can be used elsewhere)
Total landfill: Sum of waste incinerated (not waste-to-energy) and waste-to-landfill, excluding soils sent to landfill.
Total: Sum of total recycling and total landfill.
Landfill diversion: Waste diverted expressed as a percentage of Total Waste.</t>
  </si>
  <si>
    <t>GRI 306-3 Waste generated
GRI 306-4 Waste diverted from disposal</t>
  </si>
  <si>
    <t>Whole building.
Commercial and retail components included.
Grease and secure document streams are excluded from reporting due to consistency and availability of data respectively.</t>
  </si>
  <si>
    <t>Intensities (as applicable to all abovementioned metrics)</t>
  </si>
  <si>
    <t>Normalised environmental metrics based on area.</t>
  </si>
  <si>
    <t>GRI 302-3 Energy intensity
GRI 305-4 GHG emissions intensity</t>
  </si>
  <si>
    <t xml:space="preserve">Intensity statistics are expressed in units per square metre of Net Lettable Area (NLA) for each entity as of 30 June 2024. </t>
  </si>
  <si>
    <t>Areas</t>
  </si>
  <si>
    <t>NLA, defined as the standard measure of office building size used in Australia and it is calculated in accordance with the Property Council of Australia publication "Method of Measurement for Lettable Area" (2008) and its predecessors. A building’s NLA is the sum of the areas presented on each individual lease plus any vacant lettable area.</t>
  </si>
  <si>
    <t>The only exclusion to this principle is within calculations for weighted-average NABERS ratings, where 'Rated Area' (which factors in occupancy for the rated period) is used in accordance with NABERS rules.
Excluded:
•	Assets without continuous statistics for the full reporting period (except for funds, when there is ownership at 30 June 2024).
•	Assets fully vacant throughout the reporting period.</t>
  </si>
  <si>
    <t>Where non-office tenant consumption (for example, commercial gymnasiums, retail, etc.) is excluded with validated sub-meter data, the non-office lettable area is deducted from the building’s total NLA.</t>
  </si>
  <si>
    <t>Estimations</t>
  </si>
  <si>
    <t>Actual data is used in the first instance for all environmental metrics. Where actual data is not available at the time of reporting, data is estimated based upon the data for the same month from the prior year.</t>
  </si>
  <si>
    <t>Net Lettable Area</t>
  </si>
  <si>
    <t>This report gives an annual account of the net lettable area (NLA) at at 30 June 2024 and the applicable entities for each asset, fund and platform during FY24.</t>
  </si>
  <si>
    <t>Entity</t>
  </si>
  <si>
    <t>FY24</t>
  </si>
  <si>
    <t>Net lettable area (m2)</t>
  </si>
  <si>
    <t xml:space="preserve"> </t>
  </si>
  <si>
    <t>IMH</t>
  </si>
  <si>
    <t>ICPF</t>
  </si>
  <si>
    <t>IGO</t>
  </si>
  <si>
    <t>Asset</t>
  </si>
  <si>
    <t>Management</t>
  </si>
  <si>
    <t>ICPF/IGO ownership</t>
  </si>
  <si>
    <t>1 Market Street, Sydney</t>
  </si>
  <si>
    <t>Investa</t>
  </si>
  <si>
    <t>105-151 Miller Street, North Sydney</t>
  </si>
  <si>
    <t>117 Clarence Street, Sydney</t>
  </si>
  <si>
    <t>120 Collins Street, Melbourne</t>
  </si>
  <si>
    <t>126 Phillip Street, Sydney</t>
  </si>
  <si>
    <t>ICPF/IGO</t>
  </si>
  <si>
    <t>135 King Street, Sydney</t>
  </si>
  <si>
    <t>151 Clarence Street, Sydney</t>
  </si>
  <si>
    <t>179 Turbot Street, Brisbane</t>
  </si>
  <si>
    <t>201 Kent Street, Sydney</t>
  </si>
  <si>
    <t>220 London Circuit, Canberra</t>
  </si>
  <si>
    <t>250 St Georges Terrace, Perth</t>
  </si>
  <si>
    <t>259 Queen Street, Brisbane</t>
  </si>
  <si>
    <t>347 Kent Street, Sydney</t>
  </si>
  <si>
    <t>388 George Street, Sydney</t>
  </si>
  <si>
    <t>40 Mount Street, North Sydney</t>
  </si>
  <si>
    <t>420 George Street, Sydney</t>
  </si>
  <si>
    <t>522 Flinders Lane, Melbourne</t>
  </si>
  <si>
    <t>567 Collins Street, Melbourne</t>
  </si>
  <si>
    <t>6 O'Connell Street, Sydney</t>
  </si>
  <si>
    <t>60 Martin Place, Sydney</t>
  </si>
  <si>
    <t>Notes:</t>
  </si>
  <si>
    <t>- The following properties were externally managed during the reporting period: 220 London Circuit, Canberra, 250 St Georges Terrace, Perth and 388 George Street, Sydney</t>
  </si>
  <si>
    <t>- 117 Clarence Street was divested from ICPF and ceased Investa Management Holdings Pty Limited management on 31 January 2024.</t>
  </si>
  <si>
    <t>Natural Gas Consumption</t>
  </si>
  <si>
    <t>This report gives an annual account of the total gas consumption (GJ/year) and gas intensity (MJ/m2/year) for each asset, fund and platform since FY22.  All data as at 30 June unless otherwise stated.</t>
  </si>
  <si>
    <t>FY22</t>
  </si>
  <si>
    <t>FY23</t>
  </si>
  <si>
    <t>Total (GJ/year)</t>
  </si>
  <si>
    <t>Intensity (MJ/m2/year)</t>
  </si>
  <si>
    <t>Change (%)</t>
  </si>
  <si>
    <t/>
  </si>
  <si>
    <t>N/A</t>
  </si>
  <si>
    <r>
      <rPr>
        <b/>
        <sz val="10"/>
        <color theme="1"/>
        <rFont val="Tahoma"/>
        <family val="2"/>
      </rPr>
      <t>Notes</t>
    </r>
    <r>
      <rPr>
        <sz val="10"/>
        <color theme="1"/>
        <rFont val="Tahoma"/>
        <family val="2"/>
      </rPr>
      <t>:</t>
    </r>
  </si>
  <si>
    <t>- The following assets are externally managed: 220 London Circuit Canberra, 250 St Georges Terrace, Perth and 388 George Street, Sydney</t>
  </si>
  <si>
    <t>- The following asset was fully vacant (commercial) throughout the year: 105-151 Miller Street, North Sydney</t>
  </si>
  <si>
    <t>- 522 Flinders Lane, Melbourne is a car park.</t>
  </si>
  <si>
    <t>- The following assets are electric: 179 Turbot Street, Brisbane and 259 Queen Street, Brisbane</t>
  </si>
  <si>
    <t>Diesel and Refrigerant Consumption</t>
  </si>
  <si>
    <t>Diesel consumption (L/year)</t>
  </si>
  <si>
    <t>Refrigerants consumption (kg/year)</t>
  </si>
  <si>
    <t>Refrigerant type</t>
  </si>
  <si>
    <t>R410</t>
  </si>
  <si>
    <t>R134A</t>
  </si>
  <si>
    <t>- Diesel consumption and refrigerant consumption are based on contractor top-ups made during the reporting period.</t>
  </si>
  <si>
    <t>Electricity Consumption</t>
  </si>
  <si>
    <t>This report gives an annual account of the total electricity consumption (kWh/year) and electricity intensity (kWh/m2/year) for each asset, fund and platform since FY22.  All data as at 30 June unless otherwise stated.</t>
  </si>
  <si>
    <t>Total (MWh/year)</t>
  </si>
  <si>
    <t>Intensity (kWh/m2/year)</t>
  </si>
  <si>
    <t>Water Consumption</t>
  </si>
  <si>
    <t>This report gives an annual account of the total water consumption (kL/year) at each asset, fund and platform since FY22. All data as at 30 June unless otherwise stated.</t>
  </si>
  <si>
    <t>Total (kL/year)</t>
  </si>
  <si>
    <t>Water intensity (L/m2/year)</t>
  </si>
  <si>
    <t>Emissions Generation</t>
  </si>
  <si>
    <t>Total (t.CO2eq/year)</t>
  </si>
  <si>
    <t>Intensity (kg.CO2eq/m2/year)</t>
  </si>
  <si>
    <t>SCOPE 1 EMISSIONS</t>
  </si>
  <si>
    <t>SCOPE 2 EMISSIONS (Market based)</t>
  </si>
  <si>
    <t>SCOPE 2 EMISSIONS (Location based)</t>
  </si>
  <si>
    <t>Offsets (t.CO2eq/year)</t>
  </si>
  <si>
    <t>Base building offsets purchased (t.CO2eq/year)</t>
  </si>
  <si>
    <t>Net (t.CO2eq/year)</t>
  </si>
  <si>
    <t>Net intensity (kg.CO2eq/m2/year)</t>
  </si>
  <si>
    <t>- Portfolio level figures have adopted the market based approach for scope 2 in totals.</t>
  </si>
  <si>
    <t xml:space="preserve">- 250 St Georges Terrace, Perth have procured carbon offsets for the base building as part of becoming carbon neutral Climate Active certified for the year ended 30 November 2023. Offsets for the period relevant to FY24 are included within the figures above. </t>
  </si>
  <si>
    <t>Waste Generation</t>
  </si>
  <si>
    <t>This report provides an annual account of materials diverted from landfill and materials sent to landfill for each asset, fund and platform since FY22. All data as at 30 June unless otherwise stated.</t>
  </si>
  <si>
    <t>Total (t)</t>
  </si>
  <si>
    <t>Recycling (t)</t>
  </si>
  <si>
    <t>Landfill (t)</t>
  </si>
  <si>
    <t>C</t>
  </si>
  <si>
    <t>Sustainability Ratings</t>
  </si>
  <si>
    <t>This report provides an account of our sustainability ratings for each asset. All data as at 30 June 2024.</t>
  </si>
  <si>
    <t xml:space="preserve">Green Star </t>
  </si>
  <si>
    <t>NABERS Energy rating 
incl green power</t>
  </si>
  <si>
    <t>NABERS Energy rating
excl green power</t>
  </si>
  <si>
    <t>NABERS Water rating</t>
  </si>
  <si>
    <t>NABERS Indoor Environment rating</t>
  </si>
  <si>
    <t>WELL rating</t>
  </si>
  <si>
    <t>WELL Portfolio</t>
  </si>
  <si>
    <t>3 star Performance v1.2</t>
  </si>
  <si>
    <t>WELL Health Safety
WELL Equity</t>
  </si>
  <si>
    <t>RATED</t>
  </si>
  <si>
    <t>EXEMPT</t>
  </si>
  <si>
    <t>UNABLE TO RATE</t>
  </si>
  <si>
    <t>WELL Health Safety
WELL Equity
WELL V2 Core Gold</t>
  </si>
  <si>
    <t>6 star Office Design v3
3 star Performance v1.2</t>
  </si>
  <si>
    <t xml:space="preserve">WELL Health Safety
WELL Equity
Well V2 Core Platinum </t>
  </si>
  <si>
    <t xml:space="preserve">3 star Performance v1.2 </t>
  </si>
  <si>
    <t>WELL V1 Core Gold</t>
  </si>
  <si>
    <t>4 star Performance v1.2</t>
  </si>
  <si>
    <t>WELL Health Safety
WELL Equity
Well V2 Gold Core</t>
  </si>
  <si>
    <t>WELL Health Safety
WELL Core Gold</t>
  </si>
  <si>
    <t>6 star Office Design and As Built v2
3 star Performance v1.2</t>
  </si>
  <si>
    <t>5 star Office Design and As Built v2 
3 star Performance v1.2</t>
  </si>
  <si>
    <t>Not applicable</t>
  </si>
  <si>
    <t>5 star Office Design v3 
3 star Performance v1.2</t>
  </si>
  <si>
    <t>6 star Design and As Built v1 2020
3 star Performance v1.2 </t>
  </si>
  <si>
    <t>Well V1 Platinum Core
Well Health Safety
WELL Equity</t>
  </si>
  <si>
    <t>Employees</t>
  </si>
  <si>
    <t>Gender Composition</t>
  </si>
  <si>
    <t>Management Level</t>
  </si>
  <si>
    <t>Female</t>
  </si>
  <si>
    <t xml:space="preserve">Male </t>
  </si>
  <si>
    <t>FY 24</t>
  </si>
  <si>
    <t>FY 23</t>
  </si>
  <si>
    <t>FY 22</t>
  </si>
  <si>
    <t>FY 21</t>
  </si>
  <si>
    <t>FY20</t>
  </si>
  <si>
    <t>Role Category</t>
  </si>
  <si>
    <t>Female %</t>
  </si>
  <si>
    <t>Male %</t>
  </si>
  <si>
    <t>CEO</t>
  </si>
  <si>
    <t>Key Management Personnel</t>
  </si>
  <si>
    <t>General Manager</t>
  </si>
  <si>
    <t>Senior Management</t>
  </si>
  <si>
    <t>Other Management</t>
  </si>
  <si>
    <t>Professional</t>
  </si>
  <si>
    <t>Clerical &amp; Administrative</t>
  </si>
  <si>
    <t>Technical / Trade</t>
  </si>
  <si>
    <t>FY 20</t>
  </si>
  <si>
    <t>Graduate</t>
  </si>
  <si>
    <t>Grand Total</t>
  </si>
  <si>
    <t>Age Range</t>
  </si>
  <si>
    <t>Location</t>
  </si>
  <si>
    <t>Age Group</t>
  </si>
  <si>
    <t>FY21</t>
  </si>
  <si>
    <t>NSW</t>
  </si>
  <si>
    <t>VIC</t>
  </si>
  <si>
    <t>QLD</t>
  </si>
  <si>
    <t>&lt; 25</t>
  </si>
  <si>
    <t>25-34</t>
  </si>
  <si>
    <t>35-44</t>
  </si>
  <si>
    <t>45-50</t>
  </si>
  <si>
    <t>Over 50</t>
  </si>
  <si>
    <t>Employment Type</t>
  </si>
  <si>
    <t>Average Tenure (years)</t>
  </si>
  <si>
    <t>Employment status</t>
  </si>
  <si>
    <t>Male</t>
  </si>
  <si>
    <t>Total</t>
  </si>
  <si>
    <t>Full Time Permanent</t>
  </si>
  <si>
    <t>Part Time Permanent</t>
  </si>
  <si>
    <t>Fixed Term</t>
  </si>
  <si>
    <t>Return to Work Rate (Parental Leave)</t>
  </si>
  <si>
    <t>RTW Rate</t>
  </si>
  <si>
    <t xml:space="preserve">(9 employees took parental leave and 2 resigned and 1 was retrenched due to team restructure) </t>
  </si>
  <si>
    <t xml:space="preserve">(8 employees took parental leave and 1 resigned to be a stay at home parent and 1 was retrenched due to team restructure) </t>
  </si>
  <si>
    <t xml:space="preserve">(4 employees took parental leave and 1 resigned to accept a promotion at another property company) </t>
  </si>
  <si>
    <t xml:space="preserve">Turnover </t>
  </si>
  <si>
    <t xml:space="preserve">Voluntary </t>
  </si>
  <si>
    <t xml:space="preserve">Total </t>
  </si>
  <si>
    <t>Remuneration</t>
  </si>
  <si>
    <t>Performance Reviews FY24</t>
  </si>
  <si>
    <r>
      <t xml:space="preserve">Average Compa-ratio by Gender </t>
    </r>
    <r>
      <rPr>
        <b/>
        <vertAlign val="superscript"/>
        <sz val="9"/>
        <rFont val="Tahoma"/>
        <family val="2"/>
      </rPr>
      <t>1</t>
    </r>
  </si>
  <si>
    <t>Performance Reviews</t>
  </si>
  <si>
    <t>Fixed Pay</t>
  </si>
  <si>
    <t>Percentage of employees receiving regular (annual) performance and career development reviews</t>
  </si>
  <si>
    <t>To calculate the average median compa‑ratio of female and male employees, the remuneration of Investa employees is compared to the median remuneration to equivalent roles in the external labour market.</t>
  </si>
  <si>
    <t>1. The above table includes performance and career development reviews completed for permanent employees and a select number of fixed term employees where they have short-term incentives in place. The performance review completion rate metric also excludes the following: employees that commenced with the organisation less than or equal to 3 months prior to 30 June 2024.</t>
  </si>
  <si>
    <t>Discrimination, Harassment and Conduct</t>
  </si>
  <si>
    <t>Incidents</t>
  </si>
  <si>
    <t>Number of incidents of discrimination, harassment or Code of Conduct breaches</t>
  </si>
  <si>
    <t>Given that performance reviews are finalised in June of the reporting period, the FY24 performance reviews completion rate only includes eligible employees that were still employed as at 30 June 2024.</t>
  </si>
  <si>
    <t>Investa Management Holdings (IMH) Board</t>
  </si>
  <si>
    <t>IMH Board Composition</t>
  </si>
  <si>
    <t>Board composition by gender</t>
  </si>
  <si>
    <t>Number</t>
  </si>
  <si>
    <t>Rate</t>
  </si>
  <si>
    <t>TRIFR and LTIFR</t>
  </si>
  <si>
    <t>Operate</t>
  </si>
  <si>
    <t>TRIFR</t>
  </si>
  <si>
    <t>LTIFR</t>
  </si>
  <si>
    <t>Corporate</t>
  </si>
  <si>
    <t>Definitions:</t>
  </si>
  <si>
    <t>TRIFR – The number of worker injuries occurring within a period in which the worker has received medical treatment per million hours worked.</t>
  </si>
  <si>
    <t>LTIFR – The number of worker injuries occurring within a period in which the worker has not been able to return to work the following shifts or day(s) after the incident per million hours worked</t>
  </si>
  <si>
    <r>
      <t>Emissions Intensity (kgCO</t>
    </r>
    <r>
      <rPr>
        <b/>
        <sz val="11"/>
        <color theme="1"/>
        <rFont val="Calibri"/>
        <family val="2"/>
        <scheme val="minor"/>
      </rPr>
      <t>2</t>
    </r>
    <r>
      <rPr>
        <b/>
        <sz val="20"/>
        <color theme="1"/>
        <rFont val="Calibri"/>
        <family val="2"/>
        <scheme val="minor"/>
      </rPr>
      <t>/sqm/yr)</t>
    </r>
  </si>
  <si>
    <t>FY10</t>
  </si>
  <si>
    <t>FY11</t>
  </si>
  <si>
    <t>FY12</t>
  </si>
  <si>
    <t>FY13</t>
  </si>
  <si>
    <t>FY14</t>
  </si>
  <si>
    <t>FY15</t>
  </si>
  <si>
    <t>FY16</t>
  </si>
  <si>
    <t>FY17</t>
  </si>
  <si>
    <t>FY18</t>
  </si>
  <si>
    <t>FY19</t>
  </si>
  <si>
    <t>FY20vFY21 change</t>
  </si>
  <si>
    <t>10-20 Bond Street, Sydney</t>
  </si>
  <si>
    <t>111 Pacific Highway, North Sydney</t>
  </si>
  <si>
    <t>130 Pitt Street, Sydney</t>
  </si>
  <si>
    <t>133 Castlereagh Street, Sydney (Tower)</t>
  </si>
  <si>
    <t>135 King Street, Sydney (Office)</t>
  </si>
  <si>
    <t>140 Creek Street, 295 Ann Street &amp; 232 Adelaide Street, Brisbane</t>
  </si>
  <si>
    <t>16-18 Mort Street, Canberra</t>
  </si>
  <si>
    <t>ACT</t>
  </si>
  <si>
    <t>20 Bridge Street, Sydney</t>
  </si>
  <si>
    <t>222 Pitt Street, Sydney (Court)</t>
  </si>
  <si>
    <t>239 George Street &amp; 15 Adelaide Street, Brisbane</t>
  </si>
  <si>
    <t xml:space="preserve">242 Exhibition Street, Melbourne </t>
  </si>
  <si>
    <t>WA</t>
  </si>
  <si>
    <t>400 George Street, Sydney</t>
  </si>
  <si>
    <t>737 Bourke Street, Melbourne</t>
  </si>
  <si>
    <t>99 Walker Street, North Sydney</t>
  </si>
  <si>
    <t>575 Bourke Street, Melbourne</t>
  </si>
  <si>
    <t>850 Collins Street, Melbourne</t>
  </si>
  <si>
    <t>524 Flinders Lane, Melbourne</t>
  </si>
  <si>
    <t>Portoflios</t>
  </si>
  <si>
    <t>OIPP</t>
  </si>
  <si>
    <t>IOM</t>
  </si>
  <si>
    <t>Electricity Intensity (kWh/sqm/yr)</t>
  </si>
  <si>
    <t>Gas Intensity (MJ/sqm/yr)</t>
  </si>
  <si>
    <t>Water Intensity (L/sqm/yr)</t>
  </si>
  <si>
    <t>FY24 Environmental Reporting Rules</t>
  </si>
  <si>
    <t>This report gives an annual account of the total diesel consumption (L/year) and total refrigerants consumption (kg/year) for each asset, fund and platform since FY22.  All data as at 30 June unless otherwise stated.</t>
  </si>
  <si>
    <t>This report gives an annual account of the total tonnes of CO2-e emissions (scope 1 and 2) and emissions per square metre (kg CO2-e/m2) for each asset, fund and platform since FY22. All data as at 30 June unless otherwise stated.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</si>
</sst>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5" formatCode="&quot;$&quot;#,##0;\-&quot;$&quot;#,##0"/>
    <numFmt numFmtId="41" formatCode="_-* #,##0_-;\-* #,##0_-;_-* &quot;-&quot;_-;_-@_-"/>
    <numFmt numFmtId="44" formatCode="_-&quot;$&quot;* #,##0.00_-;\-&quot;$&quot;* #,##0.00_-;_-&quot;$&quot;* &quot;-&quot;??_-;_-@_-"/>
    <numFmt numFmtId="43" formatCode="_-* #,##0.00_-;\-* #,##0.00_-;_-* &quot;-&quot;??_-;_-@_-"/>
    <numFmt numFmtId="164" formatCode="0.0"/>
    <numFmt numFmtId="165" formatCode="_-* #,##0_-;\-* #,##0_-;_-* &quot;-&quot;??_-;_-@_-"/>
    <numFmt numFmtId="166" formatCode="0.0%"/>
  </numFmts>
  <fonts count="60" x14ac:knownFonts="1">
    <font>
      <sz val="11"/>
      <color theme="1"/>
      <name val="Calibri"/>
      <family val="2"/>
      <scheme val="minor"/>
    </font>
    <font>
      <sz val="11"/>
      <color theme="1"/>
      <name val="Calibri"/>
      <family val="2"/>
      <scheme val="minor"/>
    </font>
    <font>
      <sz val="18"/>
      <color theme="3"/>
      <name val="Calibri Light"/>
      <family val="2"/>
      <scheme val="maj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57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sz val="11"/>
      <color rgb="FFFF0000"/>
      <name val="Calibri"/>
      <family val="2"/>
      <scheme val="minor"/>
    </font>
    <font>
      <i/>
      <sz val="11"/>
      <color rgb="FF7F7F7F"/>
      <name val="Calibri"/>
      <family val="2"/>
      <scheme val="minor"/>
    </font>
    <font>
      <b/>
      <sz val="11"/>
      <color theme="1"/>
      <name val="Calibri"/>
      <family val="2"/>
      <scheme val="minor"/>
    </font>
    <font>
      <sz val="11"/>
      <color theme="0"/>
      <name val="Calibri"/>
      <family val="2"/>
      <scheme val="minor"/>
    </font>
    <font>
      <b/>
      <sz val="10"/>
      <color theme="1"/>
      <name val="Arial Narrow"/>
      <family val="2"/>
    </font>
    <font>
      <sz val="10"/>
      <color theme="1"/>
      <name val="Arial Narrow"/>
      <family val="2"/>
    </font>
    <font>
      <sz val="10"/>
      <name val="Arial"/>
      <family val="2"/>
    </font>
    <font>
      <sz val="10"/>
      <name val="Arial Narrow"/>
      <family val="2"/>
    </font>
    <font>
      <sz val="10"/>
      <color theme="1"/>
      <name val="Trebuchet MS"/>
      <family val="2"/>
    </font>
    <font>
      <sz val="10"/>
      <color rgb="FF000000"/>
      <name val="Segoe UI"/>
      <family val="2"/>
    </font>
    <font>
      <sz val="11"/>
      <color rgb="FF000000"/>
      <name val="Calibri"/>
      <family val="2"/>
    </font>
    <font>
      <b/>
      <sz val="18"/>
      <color theme="3"/>
      <name val="Calibri Light"/>
      <family val="2"/>
      <scheme val="major"/>
    </font>
    <font>
      <sz val="11"/>
      <color rgb="FF9C6500"/>
      <name val="Calibri"/>
      <family val="2"/>
      <scheme val="minor"/>
    </font>
    <font>
      <sz val="10"/>
      <color theme="1"/>
      <name val="Calibri"/>
      <family val="2"/>
      <scheme val="minor"/>
    </font>
    <font>
      <sz val="10"/>
      <color theme="1"/>
      <name val="Tahoma"/>
      <family val="2"/>
    </font>
    <font>
      <b/>
      <sz val="20"/>
      <color theme="1"/>
      <name val="Calibri"/>
      <family val="2"/>
      <scheme val="minor"/>
    </font>
    <font>
      <b/>
      <sz val="10"/>
      <color theme="1"/>
      <name val="Calibri"/>
      <family val="2"/>
      <scheme val="minor"/>
    </font>
    <font>
      <b/>
      <sz val="8"/>
      <color theme="1"/>
      <name val="Tahoma"/>
      <family val="2"/>
    </font>
    <font>
      <sz val="8"/>
      <color theme="1"/>
      <name val="Tahoma"/>
      <family val="2"/>
    </font>
    <font>
      <sz val="8"/>
      <name val="Tahoma"/>
      <family val="2"/>
    </font>
    <font>
      <b/>
      <sz val="12"/>
      <color theme="1"/>
      <name val="Tahoma"/>
      <family val="2"/>
    </font>
    <font>
      <sz val="9"/>
      <color theme="1"/>
      <name val="Tahoma"/>
      <family val="2"/>
    </font>
    <font>
      <b/>
      <sz val="9"/>
      <color theme="1"/>
      <name val="Tahoma"/>
      <family val="2"/>
    </font>
    <font>
      <b/>
      <sz val="12"/>
      <color rgb="FF000000"/>
      <name val="Tahoma"/>
      <family val="2"/>
    </font>
    <font>
      <sz val="8"/>
      <color rgb="FF000000"/>
      <name val="Tahoma"/>
      <family val="2"/>
    </font>
    <font>
      <sz val="11"/>
      <color rgb="FF000000"/>
      <name val="Calibri"/>
      <family val="2"/>
      <scheme val="minor"/>
    </font>
    <font>
      <sz val="9"/>
      <name val="Tahoma"/>
      <family val="2"/>
    </font>
    <font>
      <b/>
      <sz val="12"/>
      <name val="Tahoma"/>
      <family val="2"/>
    </font>
    <font>
      <b/>
      <sz val="9"/>
      <color theme="0"/>
      <name val="Tahoma"/>
      <family val="2"/>
    </font>
    <font>
      <sz val="9"/>
      <color rgb="FFFF0000"/>
      <name val="Tahoma"/>
      <family val="2"/>
    </font>
    <font>
      <sz val="10"/>
      <name val="Tahoma"/>
      <family val="2"/>
    </font>
    <font>
      <sz val="8"/>
      <name val="Calibri"/>
      <family val="2"/>
      <scheme val="minor"/>
    </font>
    <font>
      <b/>
      <sz val="9"/>
      <name val="Tahoma"/>
      <family val="2"/>
    </font>
    <font>
      <sz val="9"/>
      <color theme="1"/>
      <name val="Calibri"/>
      <family val="2"/>
      <scheme val="minor"/>
    </font>
    <font>
      <b/>
      <sz val="10"/>
      <color theme="1"/>
      <name val="Tahoma"/>
      <family val="2"/>
    </font>
    <font>
      <sz val="9"/>
      <color rgb="FF000000"/>
      <name val="Tahoma"/>
      <family val="2"/>
    </font>
    <font>
      <b/>
      <sz val="9"/>
      <color rgb="FFFFFFFF"/>
      <name val="Tahoma"/>
      <family val="2"/>
    </font>
    <font>
      <b/>
      <sz val="9"/>
      <color rgb="FF000000"/>
      <name val="Tahoma"/>
      <family val="2"/>
    </font>
    <font>
      <sz val="9"/>
      <color rgb="FF000000"/>
      <name val="Calibri"/>
      <family val="2"/>
      <scheme val="minor"/>
    </font>
    <font>
      <i/>
      <sz val="9"/>
      <color rgb="FF000000"/>
      <name val="Tahoma"/>
      <family val="2"/>
    </font>
    <font>
      <b/>
      <vertAlign val="superscript"/>
      <sz val="9"/>
      <name val="Tahoma"/>
      <family val="2"/>
    </font>
    <font>
      <b/>
      <sz val="9"/>
      <color rgb="FF000000"/>
      <name val="Arial"/>
      <family val="2"/>
    </font>
    <font>
      <sz val="9"/>
      <color rgb="FF464547"/>
      <name val="Tahoma"/>
      <family val="2"/>
    </font>
    <font>
      <sz val="9"/>
      <color rgb="FF000000"/>
      <name val="Arial"/>
      <family val="2"/>
    </font>
    <font>
      <sz val="11"/>
      <color theme="1"/>
      <name val="Aptos"/>
      <family val="2"/>
    </font>
    <font>
      <b/>
      <sz val="9"/>
      <color rgb="FFF2FCFC"/>
      <name val="Tahoma"/>
      <family val="2"/>
    </font>
  </fonts>
  <fills count="44">
    <fill>
      <patternFill patternType="none"/>
    </fill>
    <fill>
      <patternFill patternType="gray125"/>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indexed="10"/>
        <bgColor indexed="64"/>
      </patternFill>
    </fill>
    <fill>
      <patternFill patternType="solid">
        <fgColor indexed="16"/>
        <bgColor indexed="64"/>
      </patternFill>
    </fill>
    <fill>
      <patternFill patternType="solid">
        <fgColor rgb="FFFFC000"/>
        <bgColor indexed="64"/>
      </patternFill>
    </fill>
    <fill>
      <patternFill patternType="solid">
        <fgColor rgb="FFCF31A2"/>
        <bgColor indexed="64"/>
      </patternFill>
    </fill>
    <fill>
      <patternFill patternType="solid">
        <fgColor theme="0"/>
        <bgColor indexed="64"/>
      </patternFill>
    </fill>
    <fill>
      <patternFill patternType="solid">
        <fgColor rgb="FFD9F6F7"/>
        <bgColor indexed="64"/>
      </patternFill>
    </fill>
    <fill>
      <patternFill patternType="solid">
        <fgColor rgb="FFEAEAEB"/>
        <bgColor rgb="FF000000"/>
      </patternFill>
    </fill>
    <fill>
      <patternFill patternType="solid">
        <fgColor rgb="FF00354F"/>
        <bgColor indexed="64"/>
      </patternFill>
    </fill>
    <fill>
      <patternFill patternType="solid">
        <fgColor rgb="FF00C2CC"/>
        <bgColor indexed="64"/>
      </patternFill>
    </fill>
    <fill>
      <patternFill patternType="solid">
        <fgColor rgb="FFD9DEE5"/>
        <bgColor indexed="64"/>
      </patternFill>
    </fill>
    <fill>
      <patternFill patternType="solid">
        <fgColor rgb="FF253746"/>
        <bgColor indexed="64"/>
      </patternFill>
    </fill>
  </fills>
  <borders count="145">
    <border>
      <left/>
      <right/>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theme="0" tint="-0.14999847407452621"/>
      </left>
      <right style="thin">
        <color theme="0" tint="-0.14999847407452621"/>
      </right>
      <top/>
      <bottom style="thin">
        <color theme="0" tint="-0.14999847407452621"/>
      </bottom>
      <diagonal/>
    </border>
    <border>
      <left style="thin">
        <color theme="0" tint="-0.249977111117893"/>
      </left>
      <right style="thin">
        <color theme="0" tint="-0.249977111117893"/>
      </right>
      <top/>
      <bottom style="thin">
        <color theme="0" tint="-0.249977111117893"/>
      </bottom>
      <diagonal/>
    </border>
    <border>
      <left style="thin">
        <color rgb="FF4F758B"/>
      </left>
      <right style="thin">
        <color rgb="FF4F758B"/>
      </right>
      <top style="thin">
        <color rgb="FF4F758B"/>
      </top>
      <bottom style="thin">
        <color rgb="FF4F758B"/>
      </bottom>
      <diagonal/>
    </border>
    <border>
      <left style="thin">
        <color rgb="FFA6A6A6"/>
      </left>
      <right/>
      <top style="thin">
        <color rgb="FFA6A6A6"/>
      </top>
      <bottom style="thin">
        <color rgb="FFA6A6A6"/>
      </bottom>
      <diagonal/>
    </border>
    <border>
      <left/>
      <right/>
      <top style="thin">
        <color rgb="FFA6A6A6"/>
      </top>
      <bottom style="thin">
        <color rgb="FFA6A6A6"/>
      </bottom>
      <diagonal/>
    </border>
    <border>
      <left/>
      <right/>
      <top/>
      <bottom style="thin">
        <color rgb="FFA6A6A6"/>
      </bottom>
      <diagonal/>
    </border>
    <border>
      <left/>
      <right style="thin">
        <color rgb="FFD9D9D9"/>
      </right>
      <top style="thin">
        <color rgb="FFA6A6A6"/>
      </top>
      <bottom style="thin">
        <color rgb="FFD9D9D9"/>
      </bottom>
      <diagonal/>
    </border>
    <border>
      <left/>
      <right style="thin">
        <color rgb="FFD9D9D9"/>
      </right>
      <top/>
      <bottom style="thin">
        <color rgb="FFD9D9D9"/>
      </bottom>
      <diagonal/>
    </border>
    <border>
      <left/>
      <right/>
      <top style="thin">
        <color rgb="FFA6A6A6"/>
      </top>
      <bottom/>
      <diagonal/>
    </border>
    <border>
      <left/>
      <right style="thin">
        <color rgb="FFA6A6A6"/>
      </right>
      <top/>
      <bottom/>
      <diagonal/>
    </border>
    <border>
      <left style="thin">
        <color rgb="FFA6A6A6"/>
      </left>
      <right/>
      <top/>
      <bottom/>
      <diagonal/>
    </border>
    <border>
      <left/>
      <right style="thin">
        <color rgb="FFA6A6A6"/>
      </right>
      <top style="thin">
        <color rgb="FFA6A6A6"/>
      </top>
      <bottom style="thin">
        <color rgb="FFA6A6A6"/>
      </bottom>
      <diagonal/>
    </border>
    <border>
      <left style="thin">
        <color rgb="FFA6A6A6"/>
      </left>
      <right style="thin">
        <color rgb="FFA6A6A6"/>
      </right>
      <top style="thin">
        <color rgb="FFA6A6A6"/>
      </top>
      <bottom style="thin">
        <color rgb="FFA6A6A6"/>
      </bottom>
      <diagonal/>
    </border>
    <border>
      <left style="thin">
        <color theme="0" tint="-0.14996795556505021"/>
      </left>
      <right style="thin">
        <color theme="0" tint="-0.14996795556505021"/>
      </right>
      <top style="thin">
        <color theme="0" tint="-0.14996795556505021"/>
      </top>
      <bottom style="thin">
        <color theme="0" tint="-0.14996795556505021"/>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style="thin">
        <color rgb="FF00354F"/>
      </left>
      <right style="thin">
        <color theme="0" tint="-0.24994659260841701"/>
      </right>
      <top style="thin">
        <color rgb="FF00354F"/>
      </top>
      <bottom style="thin">
        <color theme="0" tint="-0.24994659260841701"/>
      </bottom>
      <diagonal/>
    </border>
    <border>
      <left style="thin">
        <color theme="0" tint="-0.24994659260841701"/>
      </left>
      <right style="thin">
        <color theme="0" tint="-0.24994659260841701"/>
      </right>
      <top style="thin">
        <color rgb="FF00354F"/>
      </top>
      <bottom style="thin">
        <color theme="0" tint="-0.24994659260841701"/>
      </bottom>
      <diagonal/>
    </border>
    <border>
      <left style="thin">
        <color theme="0" tint="-0.24994659260841701"/>
      </left>
      <right style="thin">
        <color rgb="FF00354F"/>
      </right>
      <top style="thin">
        <color rgb="FF00354F"/>
      </top>
      <bottom style="thin">
        <color theme="0" tint="-0.24994659260841701"/>
      </bottom>
      <diagonal/>
    </border>
    <border>
      <left style="thin">
        <color rgb="FF00354F"/>
      </left>
      <right style="thin">
        <color theme="0" tint="-0.24994659260841701"/>
      </right>
      <top style="thin">
        <color theme="0" tint="-0.24994659260841701"/>
      </top>
      <bottom style="thin">
        <color theme="0" tint="-0.24994659260841701"/>
      </bottom>
      <diagonal/>
    </border>
    <border>
      <left style="thin">
        <color theme="0" tint="-0.24994659260841701"/>
      </left>
      <right style="thin">
        <color rgb="FF00354F"/>
      </right>
      <top style="thin">
        <color theme="0" tint="-0.24994659260841701"/>
      </top>
      <bottom style="thin">
        <color theme="0" tint="-0.24994659260841701"/>
      </bottom>
      <diagonal/>
    </border>
    <border>
      <left style="thin">
        <color rgb="FF00354F"/>
      </left>
      <right style="thin">
        <color theme="0" tint="-0.24994659260841701"/>
      </right>
      <top style="thin">
        <color theme="0" tint="-0.24994659260841701"/>
      </top>
      <bottom style="thin">
        <color rgb="FF00354F"/>
      </bottom>
      <diagonal/>
    </border>
    <border>
      <left style="thin">
        <color theme="0" tint="-0.24994659260841701"/>
      </left>
      <right style="thin">
        <color theme="0" tint="-0.24994659260841701"/>
      </right>
      <top style="thin">
        <color theme="0" tint="-0.24994659260841701"/>
      </top>
      <bottom style="thin">
        <color rgb="FF00354F"/>
      </bottom>
      <diagonal/>
    </border>
    <border>
      <left style="thin">
        <color theme="0" tint="-0.24994659260841701"/>
      </left>
      <right style="thin">
        <color rgb="FF00354F"/>
      </right>
      <top style="thin">
        <color theme="0" tint="-0.24994659260841701"/>
      </top>
      <bottom style="thin">
        <color rgb="FF00354F"/>
      </bottom>
      <diagonal/>
    </border>
    <border>
      <left style="thin">
        <color rgb="FF00354F"/>
      </left>
      <right/>
      <top style="thin">
        <color rgb="FF00354F"/>
      </top>
      <bottom/>
      <diagonal/>
    </border>
    <border>
      <left/>
      <right/>
      <top style="thin">
        <color rgb="FF00354F"/>
      </top>
      <bottom/>
      <diagonal/>
    </border>
    <border>
      <left style="thin">
        <color theme="0" tint="-0.249977111117893"/>
      </left>
      <right style="thin">
        <color theme="0" tint="-0.249977111117893"/>
      </right>
      <top style="thin">
        <color rgb="FF00354F"/>
      </top>
      <bottom style="thin">
        <color theme="0" tint="-0.249977111117893"/>
      </bottom>
      <diagonal/>
    </border>
    <border>
      <left style="thin">
        <color theme="0" tint="-0.249977111117893"/>
      </left>
      <right style="thin">
        <color rgb="FF00354F"/>
      </right>
      <top style="thin">
        <color rgb="FF00354F"/>
      </top>
      <bottom style="thin">
        <color theme="0" tint="-0.249977111117893"/>
      </bottom>
      <diagonal/>
    </border>
    <border>
      <left style="thin">
        <color rgb="FF00354F"/>
      </left>
      <right/>
      <top/>
      <bottom/>
      <diagonal/>
    </border>
    <border>
      <left style="thin">
        <color rgb="FF4F758B"/>
      </left>
      <right style="thin">
        <color rgb="FF00354F"/>
      </right>
      <top style="thin">
        <color rgb="FF4F758B"/>
      </top>
      <bottom style="thin">
        <color rgb="FF4F758B"/>
      </bottom>
      <diagonal/>
    </border>
    <border>
      <left/>
      <right style="thin">
        <color rgb="FF00354F"/>
      </right>
      <top style="thin">
        <color rgb="FF00354F"/>
      </top>
      <bottom/>
      <diagonal/>
    </border>
    <border>
      <left/>
      <right/>
      <top style="thin">
        <color rgb="FF00354F"/>
      </top>
      <bottom style="thin">
        <color theme="0" tint="-0.24994659260841701"/>
      </bottom>
      <diagonal/>
    </border>
    <border>
      <left/>
      <right style="thin">
        <color rgb="FF00354F"/>
      </right>
      <top style="thin">
        <color rgb="FF00354F"/>
      </top>
      <bottom style="thin">
        <color theme="0" tint="-0.24994659260841701"/>
      </bottom>
      <diagonal/>
    </border>
    <border>
      <left style="thin">
        <color theme="0" tint="-0.14999847407452621"/>
      </left>
      <right style="thin">
        <color rgb="FF00354F"/>
      </right>
      <top/>
      <bottom style="thin">
        <color theme="0" tint="-0.14999847407452621"/>
      </bottom>
      <diagonal/>
    </border>
    <border>
      <left/>
      <right style="thin">
        <color theme="0" tint="-0.14996795556505021"/>
      </right>
      <top style="thin">
        <color theme="0" tint="-0.14996795556505021"/>
      </top>
      <bottom style="thin">
        <color theme="0" tint="-0.14996795556505021"/>
      </bottom>
      <diagonal/>
    </border>
    <border>
      <left style="thin">
        <color theme="0" tint="-0.24994659260841701"/>
      </left>
      <right style="thin">
        <color theme="0" tint="-0.24994659260841701"/>
      </right>
      <top style="thin">
        <color indexed="64"/>
      </top>
      <bottom style="thin">
        <color theme="0" tint="-0.24994659260841701"/>
      </bottom>
      <diagonal/>
    </border>
    <border>
      <left style="thin">
        <color theme="0" tint="-0.24994659260841701"/>
      </left>
      <right/>
      <top style="thin">
        <color indexed="64"/>
      </top>
      <bottom style="thin">
        <color theme="0" tint="-0.24994659260841701"/>
      </bottom>
      <diagonal/>
    </border>
    <border>
      <left/>
      <right/>
      <top style="thin">
        <color indexed="64"/>
      </top>
      <bottom style="thin">
        <color theme="0" tint="-0.24994659260841701"/>
      </bottom>
      <diagonal/>
    </border>
    <border>
      <left/>
      <right style="thin">
        <color indexed="64"/>
      </right>
      <top style="thin">
        <color indexed="64"/>
      </top>
      <bottom style="thin">
        <color theme="0" tint="-0.24994659260841701"/>
      </bottom>
      <diagonal/>
    </border>
    <border>
      <left style="thin">
        <color indexed="64"/>
      </left>
      <right style="thin">
        <color theme="0" tint="-0.24994659260841701"/>
      </right>
      <top style="thin">
        <color theme="0" tint="-0.24994659260841701"/>
      </top>
      <bottom style="thin">
        <color theme="0" tint="-0.24994659260841701"/>
      </bottom>
      <diagonal/>
    </border>
    <border>
      <left style="thin">
        <color theme="0" tint="-0.24994659260841701"/>
      </left>
      <right style="thin">
        <color indexed="64"/>
      </right>
      <top style="thin">
        <color theme="0" tint="-0.24994659260841701"/>
      </top>
      <bottom style="thin">
        <color theme="0" tint="-0.24994659260841701"/>
      </bottom>
      <diagonal/>
    </border>
    <border>
      <left style="thin">
        <color indexed="64"/>
      </left>
      <right style="thin">
        <color theme="0" tint="-0.24994659260841701"/>
      </right>
      <top style="thin">
        <color theme="0" tint="-0.24994659260841701"/>
      </top>
      <bottom style="thin">
        <color indexed="64"/>
      </bottom>
      <diagonal/>
    </border>
    <border>
      <left style="thin">
        <color theme="0" tint="-0.24994659260841701"/>
      </left>
      <right style="thin">
        <color theme="0" tint="-0.24994659260841701"/>
      </right>
      <top style="thin">
        <color theme="0" tint="-0.24994659260841701"/>
      </top>
      <bottom style="thin">
        <color indexed="64"/>
      </bottom>
      <diagonal/>
    </border>
    <border>
      <left style="thin">
        <color theme="0" tint="-0.24994659260841701"/>
      </left>
      <right style="thin">
        <color indexed="64"/>
      </right>
      <top style="thin">
        <color theme="0" tint="-0.24994659260841701"/>
      </top>
      <bottom style="thin">
        <color indexed="64"/>
      </bottom>
      <diagonal/>
    </border>
    <border>
      <left style="thin">
        <color theme="0" tint="-0.24994659260841701"/>
      </left>
      <right/>
      <top style="thin">
        <color theme="0" tint="-0.24994659260841701"/>
      </top>
      <bottom style="thin">
        <color theme="0" tint="-0.24994659260841701"/>
      </bottom>
      <diagonal/>
    </border>
    <border>
      <left style="thin">
        <color rgb="FF4F758B"/>
      </left>
      <right style="thin">
        <color rgb="FF4F758B"/>
      </right>
      <top style="thin">
        <color indexed="64"/>
      </top>
      <bottom style="thin">
        <color rgb="FF4F758B"/>
      </bottom>
      <diagonal/>
    </border>
    <border>
      <left style="thin">
        <color rgb="FF4F758B"/>
      </left>
      <right style="thin">
        <color indexed="64"/>
      </right>
      <top style="thin">
        <color indexed="64"/>
      </top>
      <bottom style="thin">
        <color rgb="FF4F758B"/>
      </bottom>
      <diagonal/>
    </border>
    <border>
      <left style="thin">
        <color indexed="64"/>
      </left>
      <right/>
      <top/>
      <bottom/>
      <diagonal/>
    </border>
    <border>
      <left style="thin">
        <color indexed="64"/>
      </left>
      <right/>
      <top/>
      <bottom style="thin">
        <color indexed="64"/>
      </bottom>
      <diagonal/>
    </border>
    <border>
      <left/>
      <right/>
      <top/>
      <bottom style="thin">
        <color indexed="64"/>
      </bottom>
      <diagonal/>
    </border>
    <border>
      <left style="thin">
        <color theme="0" tint="-0.24994659260841701"/>
      </left>
      <right style="thin">
        <color theme="0" tint="-0.24994659260841701"/>
      </right>
      <top style="thin">
        <color rgb="FF00354F"/>
      </top>
      <bottom/>
      <diagonal/>
    </border>
    <border>
      <left style="thin">
        <color theme="0" tint="-0.24994659260841701"/>
      </left>
      <right style="thin">
        <color rgb="FF00354F"/>
      </right>
      <top style="thin">
        <color indexed="64"/>
      </top>
      <bottom style="thin">
        <color theme="0" tint="-0.24994659260841701"/>
      </bottom>
      <diagonal/>
    </border>
    <border>
      <left style="thin">
        <color theme="0" tint="-0.24994659260841701"/>
      </left>
      <right style="thin">
        <color indexed="64"/>
      </right>
      <top style="thin">
        <color indexed="64"/>
      </top>
      <bottom style="thin">
        <color theme="0" tint="-0.24994659260841701"/>
      </bottom>
      <diagonal/>
    </border>
    <border>
      <left style="thin">
        <color theme="0" tint="-0.24994659260841701"/>
      </left>
      <right style="thin">
        <color rgb="FF00354F"/>
      </right>
      <top style="thin">
        <color theme="0" tint="-0.24994659260841701"/>
      </top>
      <bottom style="thin">
        <color indexed="64"/>
      </bottom>
      <diagonal/>
    </border>
    <border>
      <left style="thin">
        <color theme="0" tint="-0.24994659260841701"/>
      </left>
      <right style="thin">
        <color theme="0" tint="-0.24994659260841701"/>
      </right>
      <top style="thin">
        <color theme="0" tint="-0.24994659260841701"/>
      </top>
      <bottom/>
      <diagonal/>
    </border>
    <border>
      <left style="thin">
        <color theme="0" tint="-0.24994659260841701"/>
      </left>
      <right/>
      <top style="thin">
        <color theme="0" tint="-0.24994659260841701"/>
      </top>
      <bottom style="thin">
        <color indexed="64"/>
      </bottom>
      <diagonal/>
    </border>
    <border>
      <left style="thin">
        <color theme="0" tint="-0.24994659260841701"/>
      </left>
      <right/>
      <top style="thin">
        <color theme="0" tint="-0.24994659260841701"/>
      </top>
      <bottom/>
      <diagonal/>
    </border>
    <border>
      <left/>
      <right style="thin">
        <color theme="0" tint="-0.24994659260841701"/>
      </right>
      <top style="thin">
        <color theme="0" tint="-0.24994659260841701"/>
      </top>
      <bottom/>
      <diagonal/>
    </border>
    <border>
      <left style="thin">
        <color indexed="64"/>
      </left>
      <right style="thin">
        <color theme="0" tint="-0.24994659260841701"/>
      </right>
      <top style="thin">
        <color theme="0" tint="-0.24994659260841701"/>
      </top>
      <bottom/>
      <diagonal/>
    </border>
    <border>
      <left/>
      <right/>
      <top style="thin">
        <color rgb="FF00354F"/>
      </top>
      <bottom style="thin">
        <color rgb="FF4F758B"/>
      </bottom>
      <diagonal/>
    </border>
    <border>
      <left/>
      <right style="thin">
        <color rgb="FF00354F"/>
      </right>
      <top style="thin">
        <color rgb="FF00354F"/>
      </top>
      <bottom style="thin">
        <color rgb="FF4F758B"/>
      </bottom>
      <diagonal/>
    </border>
    <border>
      <left style="thin">
        <color rgb="FF00354F"/>
      </left>
      <right/>
      <top/>
      <bottom style="thin">
        <color indexed="64"/>
      </bottom>
      <diagonal/>
    </border>
    <border>
      <left style="thin">
        <color theme="0" tint="-0.14999847407452621"/>
      </left>
      <right style="thin">
        <color theme="0" tint="-0.14999847407452621"/>
      </right>
      <top/>
      <bottom style="thin">
        <color indexed="64"/>
      </bottom>
      <diagonal/>
    </border>
    <border>
      <left style="thin">
        <color theme="0" tint="-0.14999847407452621"/>
      </left>
      <right style="thin">
        <color rgb="FF00354F"/>
      </right>
      <top/>
      <bottom style="thin">
        <color indexed="64"/>
      </bottom>
      <diagonal/>
    </border>
    <border>
      <left style="thin">
        <color rgb="FF00354F"/>
      </left>
      <right style="thin">
        <color theme="0" tint="-0.24994659260841701"/>
      </right>
      <top style="thin">
        <color theme="0" tint="-0.24994659260841701"/>
      </top>
      <bottom style="thin">
        <color indexed="64"/>
      </bottom>
      <diagonal/>
    </border>
    <border>
      <left style="thin">
        <color rgb="FF00354F"/>
      </left>
      <right/>
      <top/>
      <bottom style="thin">
        <color theme="0" tint="-0.24994659260841701"/>
      </bottom>
      <diagonal/>
    </border>
    <border>
      <left/>
      <right/>
      <top/>
      <bottom style="thin">
        <color theme="0" tint="-0.24994659260841701"/>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right style="thin">
        <color indexed="64"/>
      </right>
      <top/>
      <bottom/>
      <diagonal/>
    </border>
    <border>
      <left/>
      <right style="thin">
        <color indexed="64"/>
      </right>
      <top/>
      <bottom style="thin">
        <color indexed="64"/>
      </bottom>
      <diagonal/>
    </border>
    <border>
      <left style="thin">
        <color indexed="64"/>
      </left>
      <right/>
      <top/>
      <bottom style="thin">
        <color theme="0" tint="-0.24994659260841701"/>
      </bottom>
      <diagonal/>
    </border>
    <border>
      <left/>
      <right/>
      <top/>
      <bottom style="thin">
        <color rgb="FF4F758B"/>
      </bottom>
      <diagonal/>
    </border>
    <border>
      <left style="thin">
        <color rgb="FF00354F"/>
      </left>
      <right/>
      <top/>
      <bottom style="thin">
        <color rgb="FF4F758B"/>
      </bottom>
      <diagonal/>
    </border>
    <border>
      <left style="thin">
        <color theme="0" tint="-0.249977111117893"/>
      </left>
      <right style="thin">
        <color theme="0" tint="-0.249977111117893"/>
      </right>
      <top style="thin">
        <color rgb="FF4F758B"/>
      </top>
      <bottom style="thin">
        <color theme="0" tint="-0.249977111117893"/>
      </bottom>
      <diagonal/>
    </border>
    <border>
      <left style="thin">
        <color theme="0" tint="-0.249977111117893"/>
      </left>
      <right style="thin">
        <color indexed="64"/>
      </right>
      <top style="thin">
        <color rgb="FF4F758B"/>
      </top>
      <bottom style="thin">
        <color theme="0" tint="-0.249977111117893"/>
      </bottom>
      <diagonal/>
    </border>
    <border>
      <left style="thin">
        <color indexed="64"/>
      </left>
      <right style="thin">
        <color indexed="64"/>
      </right>
      <top style="thin">
        <color indexed="64"/>
      </top>
      <bottom style="thin">
        <color indexed="64"/>
      </bottom>
      <diagonal/>
    </border>
    <border>
      <left style="thin">
        <color theme="0" tint="-0.24994659260841701"/>
      </left>
      <right/>
      <top style="thin">
        <color rgb="FF00354F"/>
      </top>
      <bottom/>
      <diagonal/>
    </border>
    <border>
      <left style="thin">
        <color theme="0" tint="-0.24994659260841701"/>
      </left>
      <right style="thin">
        <color theme="0" tint="-0.24994659260841701"/>
      </right>
      <top style="thin">
        <color indexed="64"/>
      </top>
      <bottom/>
      <diagonal/>
    </border>
    <border>
      <left style="thin">
        <color theme="0" tint="-0.24994659260841701"/>
      </left>
      <right style="thin">
        <color indexed="64"/>
      </right>
      <top style="thin">
        <color indexed="64"/>
      </top>
      <bottom/>
      <diagonal/>
    </border>
    <border>
      <left/>
      <right style="thin">
        <color rgb="FF000000"/>
      </right>
      <top/>
      <bottom style="thin">
        <color rgb="FF000000"/>
      </bottom>
      <diagonal/>
    </border>
    <border>
      <left/>
      <right style="thin">
        <color rgb="FF000000"/>
      </right>
      <top style="thin">
        <color rgb="FF000000"/>
      </top>
      <bottom/>
      <diagonal/>
    </border>
    <border>
      <left/>
      <right style="thin">
        <color rgb="FF000000"/>
      </right>
      <top/>
      <bottom/>
      <diagonal/>
    </border>
    <border>
      <left style="thin">
        <color theme="0" tint="-0.24994659260841701"/>
      </left>
      <right style="thin">
        <color rgb="FF000000"/>
      </right>
      <top style="thin">
        <color theme="0" tint="-0.24994659260841701"/>
      </top>
      <bottom style="thin">
        <color theme="0" tint="-0.24994659260841701"/>
      </bottom>
      <diagonal/>
    </border>
    <border>
      <left/>
      <right style="thin">
        <color rgb="FF000000"/>
      </right>
      <top/>
      <bottom style="thin">
        <color indexed="64"/>
      </bottom>
      <diagonal/>
    </border>
    <border>
      <left style="thin">
        <color rgb="FF00354F"/>
      </left>
      <right/>
      <top style="thin">
        <color theme="0" tint="-0.24994659260841701"/>
      </top>
      <bottom style="thin">
        <color theme="0" tint="-0.24994659260841701"/>
      </bottom>
      <diagonal/>
    </border>
    <border>
      <left/>
      <right style="thin">
        <color theme="0" tint="-0.24994659260841701"/>
      </right>
      <top style="thin">
        <color theme="0" tint="-0.24994659260841701"/>
      </top>
      <bottom style="thin">
        <color theme="0" tint="-0.24994659260841701"/>
      </bottom>
      <diagonal/>
    </border>
    <border>
      <left style="thin">
        <color rgb="FF000000"/>
      </left>
      <right/>
      <top style="thin">
        <color rgb="FF000000"/>
      </top>
      <bottom/>
      <diagonal/>
    </border>
    <border>
      <left/>
      <right/>
      <top style="thin">
        <color rgb="FF000000"/>
      </top>
      <bottom/>
      <diagonal/>
    </border>
    <border>
      <left style="thin">
        <color rgb="FF000000"/>
      </left>
      <right/>
      <top/>
      <bottom/>
      <diagonal/>
    </border>
    <border>
      <left style="thin">
        <color rgb="FF000000"/>
      </left>
      <right/>
      <top/>
      <bottom style="thin">
        <color rgb="FF000000"/>
      </bottom>
      <diagonal/>
    </border>
    <border>
      <left/>
      <right/>
      <top/>
      <bottom style="thin">
        <color rgb="FF000000"/>
      </bottom>
      <diagonal/>
    </border>
    <border>
      <left style="thin">
        <color rgb="FF000000"/>
      </left>
      <right/>
      <top style="thin">
        <color rgb="FF000000"/>
      </top>
      <bottom style="thin">
        <color rgb="FFA6A6A6"/>
      </bottom>
      <diagonal/>
    </border>
    <border>
      <left/>
      <right/>
      <top style="thin">
        <color rgb="FF000000"/>
      </top>
      <bottom style="thin">
        <color rgb="FFA6A6A6"/>
      </bottom>
      <diagonal/>
    </border>
    <border>
      <left/>
      <right style="thin">
        <color rgb="FF000000"/>
      </right>
      <top style="thin">
        <color rgb="FF000000"/>
      </top>
      <bottom style="thin">
        <color rgb="FFA6A6A6"/>
      </bottom>
      <diagonal/>
    </border>
    <border>
      <left style="thin">
        <color rgb="FF000000"/>
      </left>
      <right/>
      <top style="thin">
        <color rgb="FFA6A6A6"/>
      </top>
      <bottom style="thin">
        <color rgb="FFA6A6A6"/>
      </bottom>
      <diagonal/>
    </border>
    <border>
      <left style="thin">
        <color rgb="FF000000"/>
      </left>
      <right/>
      <top style="thin">
        <color rgb="FFA6A6A6"/>
      </top>
      <bottom/>
      <diagonal/>
    </border>
    <border>
      <left style="thin">
        <color rgb="FF000000"/>
      </left>
      <right/>
      <top/>
      <bottom style="thin">
        <color rgb="FFA6A6A6"/>
      </bottom>
      <diagonal/>
    </border>
    <border>
      <left style="thin">
        <color rgb="FF000000"/>
      </left>
      <right/>
      <top style="thin">
        <color rgb="FFA6A6A6"/>
      </top>
      <bottom style="thin">
        <color rgb="FF000000"/>
      </bottom>
      <diagonal/>
    </border>
    <border>
      <left/>
      <right/>
      <top style="thin">
        <color rgb="FFA6A6A6"/>
      </top>
      <bottom style="thin">
        <color rgb="FF000000"/>
      </bottom>
      <diagonal/>
    </border>
    <border>
      <left/>
      <right style="thin">
        <color rgb="FF000000"/>
      </right>
      <top style="thin">
        <color rgb="FFA6A6A6"/>
      </top>
      <bottom style="thin">
        <color rgb="FF000000"/>
      </bottom>
      <diagonal/>
    </border>
    <border>
      <left style="thin">
        <color rgb="FF000000"/>
      </left>
      <right style="thin">
        <color rgb="FFD9D9D9"/>
      </right>
      <top style="thin">
        <color rgb="FFA6A6A6"/>
      </top>
      <bottom style="thin">
        <color rgb="FFD9D9D9"/>
      </bottom>
      <diagonal/>
    </border>
    <border>
      <left/>
      <right style="thin">
        <color rgb="FF000000"/>
      </right>
      <top style="thin">
        <color rgb="FFA6A6A6"/>
      </top>
      <bottom style="thin">
        <color rgb="FFD9D9D9"/>
      </bottom>
      <diagonal/>
    </border>
    <border>
      <left style="thin">
        <color rgb="FF000000"/>
      </left>
      <right style="thin">
        <color rgb="FFD9D9D9"/>
      </right>
      <top/>
      <bottom style="thin">
        <color rgb="FFD9D9D9"/>
      </bottom>
      <diagonal/>
    </border>
    <border>
      <left/>
      <right style="thin">
        <color rgb="FF000000"/>
      </right>
      <top/>
      <bottom style="thin">
        <color rgb="FFD9D9D9"/>
      </bottom>
      <diagonal/>
    </border>
    <border>
      <left style="thin">
        <color rgb="FF000000"/>
      </left>
      <right style="thin">
        <color rgb="FFD9D9D9"/>
      </right>
      <top/>
      <bottom style="thin">
        <color rgb="FF000000"/>
      </bottom>
      <diagonal/>
    </border>
    <border>
      <left/>
      <right style="thin">
        <color rgb="FFD9D9D9"/>
      </right>
      <top/>
      <bottom style="thin">
        <color rgb="FF000000"/>
      </bottom>
      <diagonal/>
    </border>
    <border>
      <left style="thin">
        <color rgb="FFA6A6A6"/>
      </left>
      <right style="thin">
        <color rgb="FF000000"/>
      </right>
      <top style="thin">
        <color rgb="FFA6A6A6"/>
      </top>
      <bottom style="thin">
        <color rgb="FFA6A6A6"/>
      </bottom>
      <diagonal/>
    </border>
    <border>
      <left/>
      <right style="thin">
        <color rgb="FFA6A6A6"/>
      </right>
      <top/>
      <bottom style="thin">
        <color rgb="FF000000"/>
      </bottom>
      <diagonal/>
    </border>
    <border>
      <left style="thin">
        <color rgb="FFA6A6A6"/>
      </left>
      <right/>
      <top/>
      <bottom style="thin">
        <color rgb="FF000000"/>
      </bottom>
      <diagonal/>
    </border>
    <border>
      <left/>
      <right style="thin">
        <color rgb="FF000000"/>
      </right>
      <top style="thin">
        <color rgb="FFA6A6A6"/>
      </top>
      <bottom/>
      <diagonal/>
    </border>
    <border>
      <left/>
      <right style="thin">
        <color rgb="FF000000"/>
      </right>
      <top/>
      <bottom style="thin">
        <color rgb="FFA6A6A6"/>
      </bottom>
      <diagonal/>
    </border>
    <border>
      <left style="thin">
        <color rgb="FF000000"/>
      </left>
      <right style="thin">
        <color rgb="FFA6A6A6"/>
      </right>
      <top style="thin">
        <color rgb="FFA6A6A6"/>
      </top>
      <bottom style="thin">
        <color rgb="FFA6A6A6"/>
      </bottom>
      <diagonal/>
    </border>
    <border>
      <left/>
      <right style="thin">
        <color theme="0" tint="-0.24994659260841701"/>
      </right>
      <top style="thin">
        <color theme="0" tint="-0.24994659260841701"/>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theme="0" tint="-0.24994659260841701"/>
      </left>
      <right/>
      <top style="thin">
        <color rgb="FF00354F"/>
      </top>
      <bottom style="thin">
        <color theme="0" tint="-0.24994659260841701"/>
      </bottom>
      <diagonal/>
    </border>
    <border>
      <left style="thin">
        <color theme="0" tint="-0.249977111117893"/>
      </left>
      <right/>
      <top style="thin">
        <color rgb="FF00354F"/>
      </top>
      <bottom style="thin">
        <color indexed="64"/>
      </bottom>
      <diagonal/>
    </border>
    <border>
      <left/>
      <right/>
      <top style="thin">
        <color rgb="FF00354F"/>
      </top>
      <bottom style="thin">
        <color indexed="64"/>
      </bottom>
      <diagonal/>
    </border>
    <border>
      <left/>
      <right/>
      <top style="thin">
        <color indexed="64"/>
      </top>
      <bottom style="thin">
        <color indexed="64"/>
      </bottom>
      <diagonal/>
    </border>
    <border>
      <left/>
      <right style="thin">
        <color theme="0" tint="-0.249977111117893"/>
      </right>
      <top style="thin">
        <color rgb="FF00354F"/>
      </top>
      <bottom style="thin">
        <color indexed="64"/>
      </bottom>
      <diagonal/>
    </border>
    <border>
      <left style="thin">
        <color theme="0" tint="-0.24994659260841701"/>
      </left>
      <right/>
      <top style="thin">
        <color rgb="FF00354F"/>
      </top>
      <bottom style="thin">
        <color indexed="64"/>
      </bottom>
      <diagonal/>
    </border>
    <border>
      <left/>
      <right style="thin">
        <color theme="0" tint="-0.24994659260841701"/>
      </right>
      <top style="thin">
        <color rgb="FF00354F"/>
      </top>
      <bottom style="thin">
        <color indexed="64"/>
      </bottom>
      <diagonal/>
    </border>
    <border>
      <left style="thin">
        <color indexed="64"/>
      </left>
      <right style="thin">
        <color theme="0" tint="-0.24994659260841701"/>
      </right>
      <top/>
      <bottom style="thin">
        <color theme="0" tint="-0.24994659260841701"/>
      </bottom>
      <diagonal/>
    </border>
    <border>
      <left style="thin">
        <color theme="0" tint="-0.24994659260841701"/>
      </left>
      <right style="thin">
        <color rgb="FF000000"/>
      </right>
      <top/>
      <bottom style="thin">
        <color theme="0" tint="-0.24994659260841701"/>
      </bottom>
      <diagonal/>
    </border>
    <border>
      <left style="thin">
        <color rgb="FF00354F"/>
      </left>
      <right style="thin">
        <color theme="0" tint="-0.24994659260841701"/>
      </right>
      <top style="thin">
        <color theme="0" tint="-0.24994659260841701"/>
      </top>
      <bottom/>
      <diagonal/>
    </border>
    <border>
      <left style="thin">
        <color rgb="FF00354F"/>
      </left>
      <right style="thin">
        <color theme="0" tint="-0.24994659260841701"/>
      </right>
      <top/>
      <bottom/>
      <diagonal/>
    </border>
    <border>
      <left style="thin">
        <color rgb="FF00354F"/>
      </left>
      <right style="thin">
        <color theme="0" tint="-0.24994659260841701"/>
      </right>
      <top/>
      <bottom style="thin">
        <color rgb="FF00354F"/>
      </bottom>
      <diagonal/>
    </border>
    <border>
      <left/>
      <right style="thin">
        <color rgb="FF000000"/>
      </right>
      <top style="thin">
        <color rgb="FFA6A6A6"/>
      </top>
      <bottom style="thin">
        <color rgb="FFA6A6A6"/>
      </bottom>
      <diagonal/>
    </border>
    <border>
      <left style="thin">
        <color indexed="64"/>
      </left>
      <right/>
      <top style="thin">
        <color indexed="64"/>
      </top>
      <bottom style="thin">
        <color rgb="FFA6A6A6"/>
      </bottom>
      <diagonal/>
    </border>
    <border>
      <left/>
      <right/>
      <top style="thin">
        <color indexed="64"/>
      </top>
      <bottom style="thin">
        <color rgb="FFA6A6A6"/>
      </bottom>
      <diagonal/>
    </border>
    <border>
      <left/>
      <right style="thin">
        <color indexed="64"/>
      </right>
      <top style="thin">
        <color indexed="64"/>
      </top>
      <bottom style="thin">
        <color rgb="FFA6A6A6"/>
      </bottom>
      <diagonal/>
    </border>
    <border>
      <left style="thin">
        <color indexed="64"/>
      </left>
      <right/>
      <top style="thin">
        <color rgb="FFA6A6A6"/>
      </top>
      <bottom style="thin">
        <color rgb="FFA6A6A6"/>
      </bottom>
      <diagonal/>
    </border>
    <border>
      <left/>
      <right style="thin">
        <color indexed="64"/>
      </right>
      <top style="thin">
        <color rgb="FFA6A6A6"/>
      </top>
      <bottom style="thin">
        <color rgb="FFA6A6A6"/>
      </bottom>
      <diagonal/>
    </border>
    <border>
      <left style="thin">
        <color rgb="FFA6A6A6"/>
      </left>
      <right style="thin">
        <color indexed="64"/>
      </right>
      <top style="thin">
        <color rgb="FFA6A6A6"/>
      </top>
      <bottom style="thin">
        <color rgb="FFA6A6A6"/>
      </bottom>
      <diagonal/>
    </border>
  </borders>
  <cellStyleXfs count="109">
    <xf numFmtId="0" fontId="0" fillId="0" borderId="0"/>
    <xf numFmtId="9" fontId="1" fillId="0" borderId="0" applyFont="0" applyFill="0" applyBorder="0" applyAlignment="0" applyProtection="0"/>
    <xf numFmtId="0" fontId="2" fillId="0" borderId="0" applyNumberFormat="0" applyFill="0" applyBorder="0" applyAlignment="0" applyProtection="0"/>
    <xf numFmtId="0" fontId="3" fillId="0" borderId="1" applyNumberFormat="0" applyFill="0" applyAlignment="0" applyProtection="0"/>
    <xf numFmtId="0" fontId="4" fillId="0" borderId="2" applyNumberFormat="0" applyFill="0" applyAlignment="0" applyProtection="0"/>
    <xf numFmtId="0" fontId="5" fillId="0" borderId="3" applyNumberFormat="0" applyFill="0" applyAlignment="0" applyProtection="0"/>
    <xf numFmtId="0" fontId="5" fillId="0" borderId="0" applyNumberFormat="0" applyFill="0" applyBorder="0" applyAlignment="0" applyProtection="0"/>
    <xf numFmtId="0" fontId="6" fillId="2" borderId="0" applyNumberFormat="0" applyBorder="0" applyAlignment="0" applyProtection="0"/>
    <xf numFmtId="0" fontId="7" fillId="3" borderId="0" applyNumberFormat="0" applyBorder="0" applyAlignment="0" applyProtection="0"/>
    <xf numFmtId="0" fontId="8" fillId="4" borderId="0" applyNumberFormat="0" applyBorder="0" applyAlignment="0" applyProtection="0"/>
    <xf numFmtId="0" fontId="9" fillId="5" borderId="4" applyNumberFormat="0" applyAlignment="0" applyProtection="0"/>
    <xf numFmtId="0" fontId="10" fillId="6" borderId="5" applyNumberFormat="0" applyAlignment="0" applyProtection="0"/>
    <xf numFmtId="0" fontId="11" fillId="6" borderId="4" applyNumberFormat="0" applyAlignment="0" applyProtection="0"/>
    <xf numFmtId="0" fontId="12" fillId="0" borderId="6" applyNumberFormat="0" applyFill="0" applyAlignment="0" applyProtection="0"/>
    <xf numFmtId="0" fontId="13" fillId="7" borderId="7" applyNumberFormat="0" applyAlignment="0" applyProtection="0"/>
    <xf numFmtId="0" fontId="14" fillId="0" borderId="0" applyNumberFormat="0" applyFill="0" applyBorder="0" applyAlignment="0" applyProtection="0"/>
    <xf numFmtId="0" fontId="1" fillId="8" borderId="8" applyNumberFormat="0" applyFont="0" applyAlignment="0" applyProtection="0"/>
    <xf numFmtId="0" fontId="15" fillId="0" borderId="0" applyNumberFormat="0" applyFill="0" applyBorder="0" applyAlignment="0" applyProtection="0"/>
    <xf numFmtId="0" fontId="16" fillId="0" borderId="9" applyNumberFormat="0" applyFill="0" applyAlignment="0" applyProtection="0"/>
    <xf numFmtId="0" fontId="17" fillId="9" borderId="0" applyNumberFormat="0" applyBorder="0" applyAlignment="0" applyProtection="0"/>
    <xf numFmtId="0" fontId="1" fillId="10" borderId="0" applyNumberFormat="0" applyBorder="0" applyAlignment="0" applyProtection="0"/>
    <xf numFmtId="0" fontId="1" fillId="11" borderId="0" applyNumberFormat="0" applyBorder="0" applyAlignment="0" applyProtection="0"/>
    <xf numFmtId="0" fontId="1" fillId="12" borderId="0" applyNumberFormat="0" applyBorder="0" applyAlignment="0" applyProtection="0"/>
    <xf numFmtId="0" fontId="17" fillId="13" borderId="0" applyNumberFormat="0" applyBorder="0" applyAlignment="0" applyProtection="0"/>
    <xf numFmtId="0" fontId="1" fillId="14" borderId="0" applyNumberFormat="0" applyBorder="0" applyAlignment="0" applyProtection="0"/>
    <xf numFmtId="0" fontId="1" fillId="15" borderId="0" applyNumberFormat="0" applyBorder="0" applyAlignment="0" applyProtection="0"/>
    <xf numFmtId="0" fontId="1" fillId="16" borderId="0" applyNumberFormat="0" applyBorder="0" applyAlignment="0" applyProtection="0"/>
    <xf numFmtId="0" fontId="17" fillId="17" borderId="0" applyNumberFormat="0" applyBorder="0" applyAlignment="0" applyProtection="0"/>
    <xf numFmtId="0" fontId="1" fillId="18" borderId="0" applyNumberFormat="0" applyBorder="0" applyAlignment="0" applyProtection="0"/>
    <xf numFmtId="0" fontId="1" fillId="19" borderId="0" applyNumberFormat="0" applyBorder="0" applyAlignment="0" applyProtection="0"/>
    <xf numFmtId="0" fontId="1" fillId="20" borderId="0" applyNumberFormat="0" applyBorder="0" applyAlignment="0" applyProtection="0"/>
    <xf numFmtId="0" fontId="17" fillId="21" borderId="0" applyNumberFormat="0" applyBorder="0" applyAlignment="0" applyProtection="0"/>
    <xf numFmtId="0" fontId="1" fillId="22" borderId="0" applyNumberFormat="0" applyBorder="0" applyAlignment="0" applyProtection="0"/>
    <xf numFmtId="0" fontId="1" fillId="23" borderId="0" applyNumberFormat="0" applyBorder="0" applyAlignment="0" applyProtection="0"/>
    <xf numFmtId="0" fontId="1" fillId="24" borderId="0" applyNumberFormat="0" applyBorder="0" applyAlignment="0" applyProtection="0"/>
    <xf numFmtId="0" fontId="17" fillId="25" borderId="0" applyNumberFormat="0" applyBorder="0" applyAlignment="0" applyProtection="0"/>
    <xf numFmtId="0" fontId="1" fillId="26" borderId="0" applyNumberFormat="0" applyBorder="0" applyAlignment="0" applyProtection="0"/>
    <xf numFmtId="0" fontId="1" fillId="27" borderId="0" applyNumberFormat="0" applyBorder="0" applyAlignment="0" applyProtection="0"/>
    <xf numFmtId="0" fontId="1" fillId="28" borderId="0" applyNumberFormat="0" applyBorder="0" applyAlignment="0" applyProtection="0"/>
    <xf numFmtId="0" fontId="17" fillId="29" borderId="0" applyNumberFormat="0" applyBorder="0" applyAlignment="0" applyProtection="0"/>
    <xf numFmtId="0" fontId="1" fillId="30" borderId="0" applyNumberFormat="0" applyBorder="0" applyAlignment="0" applyProtection="0"/>
    <xf numFmtId="0" fontId="1" fillId="31" borderId="0" applyNumberFormat="0" applyBorder="0" applyAlignment="0" applyProtection="0"/>
    <xf numFmtId="0" fontId="1" fillId="32" borderId="0" applyNumberFormat="0" applyBorder="0" applyAlignment="0" applyProtection="0"/>
    <xf numFmtId="0" fontId="20" fillId="0" borderId="0"/>
    <xf numFmtId="1" fontId="20" fillId="0" borderId="0"/>
    <xf numFmtId="41" fontId="20" fillId="0" borderId="0" applyFont="0" applyFill="0" applyBorder="0" applyAlignment="0" applyProtection="0"/>
    <xf numFmtId="41" fontId="20" fillId="0" borderId="0" applyFont="0" applyFill="0" applyBorder="0" applyAlignment="0" applyProtection="0"/>
    <xf numFmtId="5" fontId="20" fillId="0" borderId="0" applyFont="0" applyFill="0" applyBorder="0" applyAlignment="0" applyProtection="0"/>
    <xf numFmtId="5" fontId="20" fillId="0" borderId="0" applyFont="0" applyFill="0" applyBorder="0" applyAlignment="0" applyProtection="0"/>
    <xf numFmtId="1" fontId="20" fillId="0" borderId="0"/>
    <xf numFmtId="0" fontId="1" fillId="0" borderId="0"/>
    <xf numFmtId="9" fontId="20" fillId="0" borderId="0" applyFont="0" applyFill="0" applyBorder="0" applyAlignment="0" applyProtection="0"/>
    <xf numFmtId="9" fontId="20" fillId="0" borderId="0" applyFont="0" applyFill="0" applyBorder="0" applyAlignment="0" applyProtection="0"/>
    <xf numFmtId="1" fontId="20" fillId="0" borderId="0"/>
    <xf numFmtId="0" fontId="22" fillId="0" borderId="0"/>
    <xf numFmtId="43" fontId="22" fillId="0" borderId="0" applyFont="0" applyFill="0" applyBorder="0" applyAlignment="0" applyProtection="0"/>
    <xf numFmtId="0" fontId="23" fillId="0" borderId="0"/>
    <xf numFmtId="9" fontId="23" fillId="0" borderId="0" applyFont="0" applyFill="0" applyBorder="0" applyAlignment="0" applyProtection="0"/>
    <xf numFmtId="0" fontId="24" fillId="0" borderId="0"/>
    <xf numFmtId="43" fontId="1" fillId="0" borderId="0" applyFont="0" applyFill="0" applyBorder="0" applyAlignment="0" applyProtection="0"/>
    <xf numFmtId="43" fontId="1" fillId="0" borderId="0" applyFont="0" applyFill="0" applyBorder="0" applyAlignment="0" applyProtection="0"/>
    <xf numFmtId="0" fontId="25" fillId="0" borderId="0" applyNumberFormat="0" applyFill="0" applyBorder="0" applyAlignment="0" applyProtection="0"/>
    <xf numFmtId="0" fontId="26" fillId="4" borderId="0" applyNumberFormat="0" applyBorder="0" applyAlignment="0" applyProtection="0"/>
    <xf numFmtId="0" fontId="17" fillId="12" borderId="0" applyNumberFormat="0" applyBorder="0" applyAlignment="0" applyProtection="0"/>
    <xf numFmtId="0" fontId="17" fillId="16" borderId="0" applyNumberFormat="0" applyBorder="0" applyAlignment="0" applyProtection="0"/>
    <xf numFmtId="0" fontId="17" fillId="20" borderId="0" applyNumberFormat="0" applyBorder="0" applyAlignment="0" applyProtection="0"/>
    <xf numFmtId="0" fontId="17" fillId="24" borderId="0" applyNumberFormat="0" applyBorder="0" applyAlignment="0" applyProtection="0"/>
    <xf numFmtId="0" fontId="17" fillId="28" borderId="0" applyNumberFormat="0" applyBorder="0" applyAlignment="0" applyProtection="0"/>
    <xf numFmtId="0" fontId="17" fillId="32" borderId="0" applyNumberFormat="0" applyBorder="0" applyAlignment="0" applyProtection="0"/>
    <xf numFmtId="0" fontId="20" fillId="33" borderId="0"/>
    <xf numFmtId="44" fontId="1" fillId="0" borderId="0" applyFont="0" applyFill="0" applyBorder="0" applyAlignment="0" applyProtection="0"/>
    <xf numFmtId="43" fontId="20" fillId="0" borderId="0" applyFont="0" applyFill="0" applyBorder="0" applyAlignment="0" applyProtection="0"/>
    <xf numFmtId="0" fontId="2" fillId="0" borderId="0" applyNumberFormat="0" applyFill="0" applyBorder="0" applyAlignment="0" applyProtection="0"/>
    <xf numFmtId="43" fontId="1" fillId="0" borderId="0" applyFont="0" applyFill="0" applyBorder="0" applyAlignment="0" applyProtection="0"/>
    <xf numFmtId="44" fontId="1" fillId="0" borderId="0" applyFont="0" applyFill="0" applyBorder="0" applyAlignment="0" applyProtection="0"/>
    <xf numFmtId="43" fontId="20" fillId="0" borderId="0" applyFont="0" applyFill="0" applyBorder="0" applyAlignment="0" applyProtection="0"/>
    <xf numFmtId="0" fontId="20" fillId="34" borderId="0"/>
    <xf numFmtId="0" fontId="20" fillId="0" borderId="0">
      <alignment vertical="top"/>
    </xf>
    <xf numFmtId="0" fontId="20" fillId="33" borderId="0"/>
    <xf numFmtId="0" fontId="27" fillId="0" borderId="0"/>
    <xf numFmtId="0" fontId="8" fillId="4" borderId="0" applyNumberFormat="0" applyBorder="0" applyAlignment="0" applyProtection="0"/>
    <xf numFmtId="0" fontId="1" fillId="12" borderId="0" applyNumberFormat="0" applyBorder="0" applyAlignment="0" applyProtection="0"/>
    <xf numFmtId="0" fontId="1" fillId="16" borderId="0" applyNumberFormat="0" applyBorder="0" applyAlignment="0" applyProtection="0"/>
    <xf numFmtId="0" fontId="1" fillId="20" borderId="0" applyNumberFormat="0" applyBorder="0" applyAlignment="0" applyProtection="0"/>
    <xf numFmtId="0" fontId="1" fillId="24" borderId="0" applyNumberFormat="0" applyBorder="0" applyAlignment="0" applyProtection="0"/>
    <xf numFmtId="0" fontId="1" fillId="28" borderId="0" applyNumberFormat="0" applyBorder="0" applyAlignment="0" applyProtection="0"/>
    <xf numFmtId="0" fontId="1" fillId="32" borderId="0" applyNumberFormat="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20" fillId="0" borderId="0" applyFont="0" applyFill="0" applyBorder="0" applyAlignment="0" applyProtection="0"/>
    <xf numFmtId="43" fontId="1" fillId="0" borderId="0" applyFont="0" applyFill="0" applyBorder="0" applyAlignment="0" applyProtection="0"/>
    <xf numFmtId="44" fontId="1" fillId="0" borderId="0" applyFont="0" applyFill="0" applyBorder="0" applyAlignment="0" applyProtection="0"/>
    <xf numFmtId="43" fontId="20" fillId="0" borderId="0" applyFont="0" applyFill="0" applyBorder="0" applyAlignment="0" applyProtection="0"/>
    <xf numFmtId="43" fontId="1" fillId="0" borderId="0" applyFont="0" applyFill="0" applyBorder="0" applyAlignment="0" applyProtection="0"/>
    <xf numFmtId="44" fontId="1" fillId="0" borderId="0" applyFont="0" applyFill="0" applyBorder="0" applyAlignment="0" applyProtection="0"/>
    <xf numFmtId="43" fontId="20" fillId="0" borderId="0" applyFont="0" applyFill="0" applyBorder="0" applyAlignment="0" applyProtection="0"/>
    <xf numFmtId="43" fontId="1" fillId="0" borderId="0" applyFont="0" applyFill="0" applyBorder="0" applyAlignment="0" applyProtection="0"/>
    <xf numFmtId="44" fontId="1" fillId="0" borderId="0" applyFont="0" applyFill="0" applyBorder="0" applyAlignment="0" applyProtection="0"/>
    <xf numFmtId="43" fontId="20" fillId="0" borderId="0" applyFont="0" applyFill="0" applyBorder="0" applyAlignment="0" applyProtection="0"/>
    <xf numFmtId="43" fontId="1" fillId="0" borderId="0" applyFont="0" applyFill="0" applyBorder="0" applyAlignment="0" applyProtection="0"/>
    <xf numFmtId="44" fontId="1" fillId="0" borderId="0" applyFont="0" applyFill="0" applyBorder="0" applyAlignment="0" applyProtection="0"/>
    <xf numFmtId="43" fontId="20" fillId="0" borderId="0" applyFont="0" applyFill="0" applyBorder="0" applyAlignment="0" applyProtection="0"/>
    <xf numFmtId="43" fontId="1" fillId="0" borderId="0" applyFont="0" applyFill="0" applyBorder="0" applyAlignment="0" applyProtection="0"/>
    <xf numFmtId="44" fontId="1" fillId="0" borderId="0" applyFont="0" applyFill="0" applyBorder="0" applyAlignment="0" applyProtection="0"/>
    <xf numFmtId="43" fontId="20" fillId="0" borderId="0" applyFont="0" applyFill="0" applyBorder="0" applyAlignment="0" applyProtection="0"/>
    <xf numFmtId="43" fontId="1" fillId="0" borderId="0" applyFont="0" applyFill="0" applyBorder="0" applyAlignment="0" applyProtection="0"/>
    <xf numFmtId="0" fontId="28" fillId="0" borderId="0"/>
    <xf numFmtId="0" fontId="20" fillId="0" borderId="0"/>
    <xf numFmtId="0" fontId="20" fillId="0" borderId="0">
      <alignment vertical="top"/>
    </xf>
  </cellStyleXfs>
  <cellXfs count="548">
    <xf numFmtId="0" fontId="0" fillId="0" borderId="0" xfId="0"/>
    <xf numFmtId="0" fontId="18" fillId="0" borderId="0" xfId="0" applyFont="1"/>
    <xf numFmtId="0" fontId="19" fillId="0" borderId="0" xfId="0" applyFont="1"/>
    <xf numFmtId="1" fontId="21" fillId="0" borderId="0" xfId="43" applyNumberFormat="1" applyFont="1" applyAlignment="1">
      <alignment horizontal="center"/>
    </xf>
    <xf numFmtId="165" fontId="21" fillId="0" borderId="0" xfId="59" applyNumberFormat="1" applyFont="1" applyFill="1" applyAlignment="1">
      <alignment horizontal="center"/>
    </xf>
    <xf numFmtId="0" fontId="29" fillId="35" borderId="0" xfId="0" applyFont="1" applyFill="1"/>
    <xf numFmtId="0" fontId="0" fillId="35" borderId="0" xfId="0" applyFill="1"/>
    <xf numFmtId="0" fontId="16" fillId="35" borderId="0" xfId="0" applyFont="1" applyFill="1" applyAlignment="1">
      <alignment horizontal="center"/>
    </xf>
    <xf numFmtId="0" fontId="13" fillId="36" borderId="0" xfId="0" applyFont="1" applyFill="1" applyAlignment="1">
      <alignment horizontal="center"/>
    </xf>
    <xf numFmtId="1" fontId="21" fillId="0" borderId="0" xfId="43" applyNumberFormat="1" applyFont="1"/>
    <xf numFmtId="164" fontId="0" fillId="0" borderId="0" xfId="0" applyNumberFormat="1"/>
    <xf numFmtId="164" fontId="16" fillId="35" borderId="0" xfId="0" applyNumberFormat="1" applyFont="1" applyFill="1" applyAlignment="1">
      <alignment horizontal="center"/>
    </xf>
    <xf numFmtId="164" fontId="13" fillId="36" borderId="0" xfId="0" applyNumberFormat="1" applyFont="1" applyFill="1" applyAlignment="1">
      <alignment horizontal="center"/>
    </xf>
    <xf numFmtId="166" fontId="0" fillId="0" borderId="0" xfId="1" applyNumberFormat="1" applyFont="1"/>
    <xf numFmtId="0" fontId="16" fillId="0" borderId="0" xfId="0" applyFont="1"/>
    <xf numFmtId="164" fontId="16" fillId="0" borderId="0" xfId="0" applyNumberFormat="1" applyFont="1"/>
    <xf numFmtId="164" fontId="19" fillId="0" borderId="0" xfId="0" applyNumberFormat="1" applyFont="1"/>
    <xf numFmtId="164" fontId="0" fillId="0" borderId="0" xfId="0" applyNumberFormat="1" applyAlignment="1">
      <alignment horizontal="left"/>
    </xf>
    <xf numFmtId="0" fontId="27" fillId="0" borderId="0" xfId="0" applyFont="1"/>
    <xf numFmtId="0" fontId="31" fillId="0" borderId="0" xfId="0" applyFont="1"/>
    <xf numFmtId="0" fontId="32" fillId="0" borderId="0" xfId="0" applyFont="1"/>
    <xf numFmtId="165" fontId="32" fillId="0" borderId="0" xfId="59" applyNumberFormat="1" applyFont="1" applyFill="1"/>
    <xf numFmtId="1" fontId="33" fillId="0" borderId="0" xfId="43" applyNumberFormat="1" applyFont="1" applyAlignment="1">
      <alignment horizontal="center"/>
    </xf>
    <xf numFmtId="165" fontId="33" fillId="0" borderId="0" xfId="59" applyNumberFormat="1" applyFont="1" applyFill="1" applyAlignment="1">
      <alignment horizontal="center"/>
    </xf>
    <xf numFmtId="0" fontId="32" fillId="0" borderId="0" xfId="0" applyFont="1" applyAlignment="1">
      <alignment vertical="center"/>
    </xf>
    <xf numFmtId="0" fontId="31" fillId="0" borderId="0" xfId="0" applyFont="1" applyAlignment="1">
      <alignment vertical="center"/>
    </xf>
    <xf numFmtId="0" fontId="30" fillId="0" borderId="0" xfId="0" applyFont="1" applyAlignment="1">
      <alignment wrapText="1"/>
    </xf>
    <xf numFmtId="0" fontId="0" fillId="0" borderId="0" xfId="0" applyAlignment="1">
      <alignment wrapText="1"/>
    </xf>
    <xf numFmtId="0" fontId="28" fillId="0" borderId="0" xfId="0" applyFont="1" applyAlignment="1">
      <alignment vertical="top" wrapText="1"/>
    </xf>
    <xf numFmtId="0" fontId="28" fillId="0" borderId="0" xfId="0" applyFont="1" applyAlignment="1">
      <alignment horizontal="left" vertical="top" wrapText="1"/>
    </xf>
    <xf numFmtId="0" fontId="32" fillId="0" borderId="0" xfId="0" quotePrefix="1" applyFont="1"/>
    <xf numFmtId="0" fontId="35" fillId="0" borderId="0" xfId="0" applyFont="1"/>
    <xf numFmtId="0" fontId="35" fillId="0" borderId="0" xfId="0" applyFont="1" applyAlignment="1">
      <alignment horizontal="left" wrapText="1"/>
    </xf>
    <xf numFmtId="0" fontId="36" fillId="0" borderId="0" xfId="0" applyFont="1"/>
    <xf numFmtId="43" fontId="32" fillId="0" borderId="0" xfId="0" applyNumberFormat="1" applyFont="1" applyAlignment="1">
      <alignment vertical="center"/>
    </xf>
    <xf numFmtId="0" fontId="38" fillId="0" borderId="0" xfId="0" applyFont="1"/>
    <xf numFmtId="0" fontId="39" fillId="0" borderId="0" xfId="0" applyFont="1"/>
    <xf numFmtId="0" fontId="34" fillId="0" borderId="0" xfId="0" applyFont="1"/>
    <xf numFmtId="0" fontId="35" fillId="0" borderId="24" xfId="0" applyFont="1" applyBorder="1" applyAlignment="1">
      <alignment horizontal="left" vertical="center" wrapText="1"/>
    </xf>
    <xf numFmtId="0" fontId="35" fillId="0" borderId="24" xfId="0" applyFont="1" applyBorder="1" applyAlignment="1">
      <alignment horizontal="center" vertical="center" wrapText="1"/>
    </xf>
    <xf numFmtId="0" fontId="40" fillId="0" borderId="24" xfId="0" applyFont="1" applyBorder="1" applyAlignment="1">
      <alignment horizontal="left" vertical="center" wrapText="1"/>
    </xf>
    <xf numFmtId="0" fontId="35" fillId="0" borderId="29" xfId="0" applyFont="1" applyBorder="1" applyAlignment="1">
      <alignment horizontal="left" vertical="center" wrapText="1"/>
    </xf>
    <xf numFmtId="0" fontId="35" fillId="0" borderId="29" xfId="0" applyFont="1" applyBorder="1" applyAlignment="1">
      <alignment vertical="center" wrapText="1"/>
    </xf>
    <xf numFmtId="0" fontId="35" fillId="0" borderId="31" xfId="0" applyFont="1" applyBorder="1" applyAlignment="1">
      <alignment horizontal="center" vertical="center" wrapText="1"/>
    </xf>
    <xf numFmtId="0" fontId="42" fillId="40" borderId="25" xfId="0" applyFont="1" applyFill="1" applyBorder="1" applyAlignment="1">
      <alignment horizontal="center" vertical="center" wrapText="1"/>
    </xf>
    <xf numFmtId="0" fontId="42" fillId="40" borderId="26" xfId="0" applyFont="1" applyFill="1" applyBorder="1" applyAlignment="1">
      <alignment horizontal="center" vertical="center" wrapText="1"/>
    </xf>
    <xf numFmtId="0" fontId="42" fillId="40" borderId="27" xfId="0" applyFont="1" applyFill="1" applyBorder="1" applyAlignment="1">
      <alignment horizontal="center" vertical="center" wrapText="1"/>
    </xf>
    <xf numFmtId="0" fontId="40" fillId="0" borderId="29" xfId="0" applyFont="1" applyBorder="1" applyAlignment="1">
      <alignment horizontal="left" vertical="center" wrapText="1"/>
    </xf>
    <xf numFmtId="0" fontId="35" fillId="0" borderId="32" xfId="0" applyFont="1" applyBorder="1" applyAlignment="1">
      <alignment horizontal="left" vertical="center" wrapText="1"/>
    </xf>
    <xf numFmtId="0" fontId="0" fillId="0" borderId="23" xfId="0" applyBorder="1"/>
    <xf numFmtId="0" fontId="0" fillId="0" borderId="43" xfId="0" applyBorder="1"/>
    <xf numFmtId="43" fontId="32" fillId="0" borderId="0" xfId="0" applyNumberFormat="1" applyFont="1"/>
    <xf numFmtId="43" fontId="0" fillId="0" borderId="0" xfId="0" applyNumberFormat="1"/>
    <xf numFmtId="0" fontId="34" fillId="0" borderId="0" xfId="0" applyFont="1" applyAlignment="1">
      <alignment horizontal="left" vertical="center"/>
    </xf>
    <xf numFmtId="0" fontId="43" fillId="0" borderId="0" xfId="0" applyFont="1"/>
    <xf numFmtId="0" fontId="31" fillId="0" borderId="0" xfId="0" applyFont="1" applyAlignment="1">
      <alignment horizontal="left" vertical="center"/>
    </xf>
    <xf numFmtId="0" fontId="0" fillId="0" borderId="0" xfId="0" applyAlignment="1">
      <alignment vertical="center"/>
    </xf>
    <xf numFmtId="0" fontId="32" fillId="0" borderId="0" xfId="0" quotePrefix="1" applyFont="1" applyAlignment="1">
      <alignment vertical="center"/>
    </xf>
    <xf numFmtId="0" fontId="40" fillId="0" borderId="31" xfId="0" applyFont="1" applyBorder="1" applyAlignment="1">
      <alignment horizontal="left" vertical="center" wrapText="1"/>
    </xf>
    <xf numFmtId="0" fontId="35" fillId="38" borderId="25" xfId="0" applyFont="1" applyFill="1" applyBorder="1" applyAlignment="1">
      <alignment horizontal="center" vertical="center"/>
    </xf>
    <xf numFmtId="0" fontId="35" fillId="38" borderId="28" xfId="0" applyFont="1" applyFill="1" applyBorder="1" applyAlignment="1">
      <alignment horizontal="center" vertical="center"/>
    </xf>
    <xf numFmtId="0" fontId="35" fillId="38" borderId="28" xfId="0" applyFont="1" applyFill="1" applyBorder="1" applyAlignment="1">
      <alignment horizontal="center" vertical="center" wrapText="1"/>
    </xf>
    <xf numFmtId="0" fontId="35" fillId="38" borderId="30" xfId="0" applyFont="1" applyFill="1" applyBorder="1" applyAlignment="1">
      <alignment horizontal="center" vertical="center" wrapText="1"/>
    </xf>
    <xf numFmtId="0" fontId="28" fillId="0" borderId="0" xfId="0" applyFont="1"/>
    <xf numFmtId="0" fontId="36" fillId="0" borderId="48" xfId="0" applyFont="1" applyBorder="1"/>
    <xf numFmtId="0" fontId="36" fillId="0" borderId="50" xfId="0" applyFont="1" applyBorder="1"/>
    <xf numFmtId="0" fontId="35" fillId="0" borderId="56" xfId="0" applyFont="1" applyBorder="1" applyAlignment="1">
      <alignment vertical="center"/>
    </xf>
    <xf numFmtId="0" fontId="35" fillId="0" borderId="57" xfId="0" applyFont="1" applyBorder="1" applyAlignment="1">
      <alignment vertical="center"/>
    </xf>
    <xf numFmtId="0" fontId="35" fillId="0" borderId="58" xfId="0" applyFont="1" applyBorder="1" applyAlignment="1">
      <alignment horizontal="center" vertical="center"/>
    </xf>
    <xf numFmtId="0" fontId="40" fillId="0" borderId="58" xfId="43" applyFont="1" applyBorder="1" applyAlignment="1">
      <alignment horizontal="center" vertical="center"/>
    </xf>
    <xf numFmtId="0" fontId="47" fillId="0" borderId="0" xfId="0" applyFont="1"/>
    <xf numFmtId="0" fontId="48" fillId="0" borderId="0" xfId="0" applyFont="1"/>
    <xf numFmtId="1" fontId="42" fillId="40" borderId="24" xfId="0" applyNumberFormat="1" applyFont="1" applyFill="1" applyBorder="1" applyAlignment="1">
      <alignment horizontal="center" vertical="center" wrapText="1"/>
    </xf>
    <xf numFmtId="1" fontId="42" fillId="40" borderId="29" xfId="0" applyNumberFormat="1" applyFont="1" applyFill="1" applyBorder="1" applyAlignment="1">
      <alignment horizontal="center" vertical="center" wrapText="1"/>
    </xf>
    <xf numFmtId="0" fontId="46" fillId="0" borderId="28" xfId="0" applyFont="1" applyBorder="1"/>
    <xf numFmtId="43" fontId="40" fillId="38" borderId="24" xfId="59" applyFont="1" applyFill="1" applyBorder="1" applyAlignment="1">
      <alignment horizontal="right"/>
    </xf>
    <xf numFmtId="43" fontId="40" fillId="41" borderId="24" xfId="59" applyFont="1" applyFill="1" applyBorder="1" applyAlignment="1">
      <alignment horizontal="right"/>
    </xf>
    <xf numFmtId="0" fontId="36" fillId="0" borderId="28" xfId="0" applyFont="1" applyBorder="1"/>
    <xf numFmtId="0" fontId="36" fillId="0" borderId="30" xfId="0" applyFont="1" applyBorder="1"/>
    <xf numFmtId="43" fontId="40" fillId="38" borderId="31" xfId="59" applyFont="1" applyFill="1" applyBorder="1" applyAlignment="1">
      <alignment horizontal="right"/>
    </xf>
    <xf numFmtId="43" fontId="40" fillId="41" borderId="31" xfId="59" applyFont="1" applyFill="1" applyBorder="1" applyAlignment="1">
      <alignment horizontal="right"/>
    </xf>
    <xf numFmtId="1" fontId="42" fillId="40" borderId="54" xfId="0" applyNumberFormat="1" applyFont="1" applyFill="1" applyBorder="1" applyAlignment="1">
      <alignment horizontal="center" vertical="center" wrapText="1"/>
    </xf>
    <xf numFmtId="1" fontId="42" fillId="40" borderId="55" xfId="0" applyNumberFormat="1" applyFont="1" applyFill="1" applyBorder="1" applyAlignment="1">
      <alignment horizontal="center" vertical="center" wrapText="1"/>
    </xf>
    <xf numFmtId="43" fontId="40" fillId="38" borderId="11" xfId="59" applyFont="1" applyFill="1" applyBorder="1" applyAlignment="1">
      <alignment horizontal="right" vertical="center"/>
    </xf>
    <xf numFmtId="43" fontId="40" fillId="41" borderId="11" xfId="59" applyFont="1" applyFill="1" applyBorder="1" applyAlignment="1">
      <alignment horizontal="right" vertical="center"/>
    </xf>
    <xf numFmtId="43" fontId="40" fillId="38" borderId="84" xfId="59" applyFont="1" applyFill="1" applyBorder="1" applyAlignment="1">
      <alignment horizontal="right" vertical="center"/>
    </xf>
    <xf numFmtId="0" fontId="47" fillId="0" borderId="0" xfId="0" applyFont="1" applyAlignment="1">
      <alignment wrapText="1"/>
    </xf>
    <xf numFmtId="1" fontId="42" fillId="40" borderId="12" xfId="0" applyNumberFormat="1" applyFont="1" applyFill="1" applyBorder="1" applyAlignment="1">
      <alignment horizontal="center" vertical="center" wrapText="1"/>
    </xf>
    <xf numFmtId="1" fontId="42" fillId="40" borderId="38" xfId="0" applyNumberFormat="1" applyFont="1" applyFill="1" applyBorder="1" applyAlignment="1">
      <alignment horizontal="center" vertical="center" wrapText="1"/>
    </xf>
    <xf numFmtId="0" fontId="46" fillId="0" borderId="37" xfId="0" applyFont="1" applyBorder="1"/>
    <xf numFmtId="43" fontId="40" fillId="41" borderId="10" xfId="59" applyFont="1" applyFill="1" applyBorder="1" applyAlignment="1">
      <alignment horizontal="right"/>
    </xf>
    <xf numFmtId="43" fontId="40" fillId="41" borderId="42" xfId="59" applyFont="1" applyFill="1" applyBorder="1" applyAlignment="1">
      <alignment horizontal="right"/>
    </xf>
    <xf numFmtId="43" fontId="40" fillId="38" borderId="10" xfId="59" applyFont="1" applyFill="1" applyBorder="1" applyAlignment="1">
      <alignment horizontal="right"/>
    </xf>
    <xf numFmtId="43" fontId="40" fillId="38" borderId="42" xfId="59" applyFont="1" applyFill="1" applyBorder="1" applyAlignment="1">
      <alignment horizontal="right"/>
    </xf>
    <xf numFmtId="0" fontId="36" fillId="0" borderId="37" xfId="0" applyFont="1" applyBorder="1"/>
    <xf numFmtId="0" fontId="36" fillId="0" borderId="70" xfId="0" applyFont="1" applyBorder="1"/>
    <xf numFmtId="43" fontId="40" fillId="41" borderId="71" xfId="59" applyFont="1" applyFill="1" applyBorder="1" applyAlignment="1">
      <alignment horizontal="right"/>
    </xf>
    <xf numFmtId="43" fontId="40" fillId="41" borderId="72" xfId="59" applyFont="1" applyFill="1" applyBorder="1" applyAlignment="1">
      <alignment horizontal="right"/>
    </xf>
    <xf numFmtId="43" fontId="40" fillId="38" borderId="71" xfId="59" applyFont="1" applyFill="1" applyBorder="1" applyAlignment="1">
      <alignment horizontal="right"/>
    </xf>
    <xf numFmtId="43" fontId="40" fillId="38" borderId="72" xfId="59" applyFont="1" applyFill="1" applyBorder="1" applyAlignment="1">
      <alignment horizontal="right"/>
    </xf>
    <xf numFmtId="1" fontId="42" fillId="40" borderId="44" xfId="0" applyNumberFormat="1" applyFont="1" applyFill="1" applyBorder="1" applyAlignment="1">
      <alignment horizontal="center" vertical="center" wrapText="1"/>
    </xf>
    <xf numFmtId="1" fontId="42" fillId="40" borderId="60" xfId="0" applyNumberFormat="1" applyFont="1" applyFill="1" applyBorder="1" applyAlignment="1">
      <alignment horizontal="center" vertical="center" wrapText="1"/>
    </xf>
    <xf numFmtId="1" fontId="42" fillId="40" borderId="88" xfId="0" applyNumberFormat="1" applyFont="1" applyFill="1" applyBorder="1" applyAlignment="1">
      <alignment horizontal="center" vertical="center" wrapText="1"/>
    </xf>
    <xf numFmtId="1" fontId="42" fillId="40" borderId="89" xfId="0" applyNumberFormat="1" applyFont="1" applyFill="1" applyBorder="1" applyAlignment="1">
      <alignment horizontal="center" vertical="center" wrapText="1"/>
    </xf>
    <xf numFmtId="0" fontId="35" fillId="0" borderId="48" xfId="0" applyFont="1" applyBorder="1" applyAlignment="1">
      <alignment vertical="center"/>
    </xf>
    <xf numFmtId="43" fontId="40" fillId="41" borderId="24" xfId="59" applyFont="1" applyFill="1" applyBorder="1" applyAlignment="1">
      <alignment horizontal="right" vertical="center"/>
    </xf>
    <xf numFmtId="43" fontId="40" fillId="41" borderId="53" xfId="59" applyFont="1" applyFill="1" applyBorder="1" applyAlignment="1">
      <alignment horizontal="right" vertical="center"/>
    </xf>
    <xf numFmtId="43" fontId="40" fillId="38" borderId="76" xfId="59" applyFont="1" applyFill="1" applyBorder="1" applyAlignment="1">
      <alignment horizontal="right" vertical="center"/>
    </xf>
    <xf numFmtId="43" fontId="40" fillId="38" borderId="77" xfId="59" applyFont="1" applyFill="1" applyBorder="1" applyAlignment="1">
      <alignment horizontal="right" vertical="center"/>
    </xf>
    <xf numFmtId="43" fontId="40" fillId="38" borderId="78" xfId="59" applyFont="1" applyFill="1" applyBorder="1" applyAlignment="1">
      <alignment horizontal="right" vertical="center"/>
    </xf>
    <xf numFmtId="43" fontId="40" fillId="38" borderId="56" xfId="59" applyFont="1" applyFill="1" applyBorder="1" applyAlignment="1">
      <alignment horizontal="right" vertical="center"/>
    </xf>
    <xf numFmtId="43" fontId="40" fillId="38" borderId="0" xfId="59" applyFont="1" applyFill="1" applyBorder="1" applyAlignment="1">
      <alignment horizontal="right" vertical="center"/>
    </xf>
    <xf numFmtId="43" fontId="40" fillId="38" borderId="79" xfId="59" applyFont="1" applyFill="1" applyBorder="1" applyAlignment="1">
      <alignment horizontal="right" vertical="center"/>
    </xf>
    <xf numFmtId="0" fontId="40" fillId="0" borderId="48" xfId="0" applyFont="1" applyBorder="1" applyAlignment="1">
      <alignment vertical="center"/>
    </xf>
    <xf numFmtId="0" fontId="35" fillId="0" borderId="50" xfId="0" applyFont="1" applyBorder="1" applyAlignment="1">
      <alignment vertical="center"/>
    </xf>
    <xf numFmtId="43" fontId="40" fillId="41" borderId="51" xfId="59" applyFont="1" applyFill="1" applyBorder="1" applyAlignment="1">
      <alignment horizontal="right" vertical="center"/>
    </xf>
    <xf numFmtId="43" fontId="40" fillId="41" borderId="64" xfId="59" applyFont="1" applyFill="1" applyBorder="1" applyAlignment="1">
      <alignment horizontal="right" vertical="center"/>
    </xf>
    <xf numFmtId="43" fontId="40" fillId="38" borderId="57" xfId="59" applyFont="1" applyFill="1" applyBorder="1" applyAlignment="1">
      <alignment horizontal="right" vertical="center"/>
    </xf>
    <xf numFmtId="43" fontId="40" fillId="38" borderId="58" xfId="59" applyFont="1" applyFill="1" applyBorder="1" applyAlignment="1">
      <alignment horizontal="right" vertical="center"/>
    </xf>
    <xf numFmtId="43" fontId="40" fillId="38" borderId="80" xfId="59" applyFont="1" applyFill="1" applyBorder="1" applyAlignment="1">
      <alignment horizontal="right" vertical="center"/>
    </xf>
    <xf numFmtId="0" fontId="35" fillId="0" borderId="0" xfId="0" quotePrefix="1" applyFont="1" applyAlignment="1">
      <alignment vertical="center" wrapText="1"/>
    </xf>
    <xf numFmtId="17" fontId="46" fillId="0" borderId="0" xfId="0" applyNumberFormat="1" applyFont="1" applyAlignment="1">
      <alignment horizontal="center" vertical="center"/>
    </xf>
    <xf numFmtId="165" fontId="42" fillId="0" borderId="0" xfId="59" applyNumberFormat="1" applyFont="1" applyFill="1" applyBorder="1" applyAlignment="1">
      <alignment horizontal="center" vertical="center" wrapText="1"/>
    </xf>
    <xf numFmtId="165" fontId="40" fillId="0" borderId="0" xfId="59" applyNumberFormat="1" applyFont="1" applyFill="1" applyBorder="1" applyAlignment="1">
      <alignment horizontal="center"/>
    </xf>
    <xf numFmtId="43" fontId="35" fillId="0" borderId="0" xfId="0" applyNumberFormat="1" applyFont="1"/>
    <xf numFmtId="2" fontId="35" fillId="0" borderId="0" xfId="0" applyNumberFormat="1" applyFont="1"/>
    <xf numFmtId="1" fontId="42" fillId="40" borderId="61" xfId="0" applyNumberFormat="1" applyFont="1" applyFill="1" applyBorder="1" applyAlignment="1">
      <alignment horizontal="center" vertical="center" wrapText="1"/>
    </xf>
    <xf numFmtId="0" fontId="35" fillId="0" borderId="48" xfId="0" applyFont="1" applyBorder="1"/>
    <xf numFmtId="43" fontId="40" fillId="38" borderId="28" xfId="59" applyFont="1" applyFill="1" applyBorder="1" applyAlignment="1">
      <alignment horizontal="right"/>
    </xf>
    <xf numFmtId="0" fontId="35" fillId="0" borderId="67" xfId="0" applyFont="1" applyBorder="1"/>
    <xf numFmtId="43" fontId="40" fillId="41" borderId="63" xfId="59" applyFont="1" applyFill="1" applyBorder="1" applyAlignment="1">
      <alignment horizontal="right"/>
    </xf>
    <xf numFmtId="0" fontId="35" fillId="0" borderId="50" xfId="0" applyFont="1" applyBorder="1"/>
    <xf numFmtId="43" fontId="40" fillId="38" borderId="51" xfId="59" applyFont="1" applyFill="1" applyBorder="1" applyAlignment="1">
      <alignment horizontal="right"/>
    </xf>
    <xf numFmtId="43" fontId="40" fillId="41" borderId="51" xfId="59" applyFont="1" applyFill="1" applyBorder="1" applyAlignment="1">
      <alignment horizontal="right"/>
    </xf>
    <xf numFmtId="43" fontId="40" fillId="38" borderId="73" xfId="59" applyFont="1" applyFill="1" applyBorder="1" applyAlignment="1">
      <alignment horizontal="right"/>
    </xf>
    <xf numFmtId="0" fontId="36" fillId="0" borderId="0" xfId="0" applyFont="1" applyAlignment="1">
      <alignment horizontal="left"/>
    </xf>
    <xf numFmtId="0" fontId="35" fillId="0" borderId="0" xfId="0" quotePrefix="1" applyFont="1"/>
    <xf numFmtId="0" fontId="46" fillId="0" borderId="28" xfId="0" applyFont="1" applyBorder="1" applyAlignment="1">
      <alignment vertical="center"/>
    </xf>
    <xf numFmtId="43" fontId="35" fillId="38" borderId="24" xfId="59" applyFont="1" applyFill="1" applyBorder="1" applyAlignment="1">
      <alignment horizontal="right" vertical="center"/>
    </xf>
    <xf numFmtId="43" fontId="35" fillId="41" borderId="24" xfId="59" applyFont="1" applyFill="1" applyBorder="1" applyAlignment="1">
      <alignment horizontal="right" vertical="center"/>
    </xf>
    <xf numFmtId="0" fontId="36" fillId="0" borderId="28" xfId="0" applyFont="1" applyBorder="1" applyAlignment="1">
      <alignment vertical="center"/>
    </xf>
    <xf numFmtId="0" fontId="36" fillId="0" borderId="30" xfId="0" applyFont="1" applyBorder="1" applyAlignment="1">
      <alignment vertical="center"/>
    </xf>
    <xf numFmtId="43" fontId="35" fillId="38" borderId="31" xfId="59" applyFont="1" applyFill="1" applyBorder="1" applyAlignment="1">
      <alignment horizontal="right" vertical="center"/>
    </xf>
    <xf numFmtId="43" fontId="35" fillId="41" borderId="31" xfId="59" applyFont="1" applyFill="1" applyBorder="1" applyAlignment="1">
      <alignment horizontal="right" vertical="center"/>
    </xf>
    <xf numFmtId="0" fontId="36" fillId="0" borderId="0" xfId="0" applyFont="1" applyAlignment="1">
      <alignment vertical="center"/>
    </xf>
    <xf numFmtId="0" fontId="35" fillId="0" borderId="0" xfId="0" applyFont="1" applyAlignment="1">
      <alignment vertical="center"/>
    </xf>
    <xf numFmtId="43" fontId="35" fillId="38" borderId="28" xfId="59" applyFont="1" applyFill="1" applyBorder="1" applyAlignment="1">
      <alignment horizontal="right" vertical="center"/>
    </xf>
    <xf numFmtId="9" fontId="35" fillId="38" borderId="49" xfId="59" applyNumberFormat="1" applyFont="1" applyFill="1" applyBorder="1" applyAlignment="1">
      <alignment horizontal="right" vertical="center"/>
    </xf>
    <xf numFmtId="43" fontId="35" fillId="38" borderId="51" xfId="59" applyFont="1" applyFill="1" applyBorder="1" applyAlignment="1">
      <alignment horizontal="right" vertical="center"/>
    </xf>
    <xf numFmtId="43" fontId="35" fillId="41" borderId="51" xfId="59" applyFont="1" applyFill="1" applyBorder="1" applyAlignment="1">
      <alignment horizontal="right" vertical="center"/>
    </xf>
    <xf numFmtId="43" fontId="35" fillId="38" borderId="73" xfId="59" applyFont="1" applyFill="1" applyBorder="1" applyAlignment="1">
      <alignment horizontal="right" vertical="center"/>
    </xf>
    <xf numFmtId="9" fontId="35" fillId="38" borderId="52" xfId="59" applyNumberFormat="1" applyFont="1" applyFill="1" applyBorder="1" applyAlignment="1">
      <alignment horizontal="right" vertical="center"/>
    </xf>
    <xf numFmtId="0" fontId="36" fillId="0" borderId="0" xfId="0" applyFont="1" applyAlignment="1">
      <alignment horizontal="left" vertical="center"/>
    </xf>
    <xf numFmtId="0" fontId="48" fillId="0" borderId="0" xfId="0" applyFont="1" applyAlignment="1">
      <alignment horizontal="left" vertical="center"/>
    </xf>
    <xf numFmtId="1" fontId="42" fillId="40" borderId="49" xfId="0" applyNumberFormat="1" applyFont="1" applyFill="1" applyBorder="1" applyAlignment="1">
      <alignment horizontal="center" vertical="center" wrapText="1"/>
    </xf>
    <xf numFmtId="0" fontId="46" fillId="0" borderId="48" xfId="0" applyFont="1" applyBorder="1" applyAlignment="1">
      <alignment vertical="center"/>
    </xf>
    <xf numFmtId="43" fontId="40" fillId="38" borderId="24" xfId="59" applyFont="1" applyFill="1" applyBorder="1" applyAlignment="1">
      <alignment horizontal="right" vertical="center"/>
    </xf>
    <xf numFmtId="43" fontId="35" fillId="41" borderId="24" xfId="59" applyFont="1" applyFill="1" applyBorder="1" applyAlignment="1">
      <alignment horizontal="right" vertical="center" wrapText="1"/>
    </xf>
    <xf numFmtId="43" fontId="40" fillId="38" borderId="24" xfId="59" applyFont="1" applyFill="1" applyBorder="1" applyAlignment="1">
      <alignment horizontal="right" vertical="center" wrapText="1"/>
    </xf>
    <xf numFmtId="0" fontId="36" fillId="0" borderId="48" xfId="0" applyFont="1" applyBorder="1" applyAlignment="1">
      <alignment vertical="center"/>
    </xf>
    <xf numFmtId="0" fontId="36" fillId="0" borderId="50" xfId="0" applyFont="1" applyBorder="1" applyAlignment="1">
      <alignment vertical="center"/>
    </xf>
    <xf numFmtId="2" fontId="42" fillId="40" borderId="44" xfId="0" applyNumberFormat="1" applyFont="1" applyFill="1" applyBorder="1" applyAlignment="1">
      <alignment horizontal="center" vertical="center" wrapText="1"/>
    </xf>
    <xf numFmtId="1" fontId="42" fillId="40" borderId="45" xfId="0" applyNumberFormat="1" applyFont="1" applyFill="1" applyBorder="1" applyAlignment="1">
      <alignment horizontal="center" vertical="center" wrapText="1"/>
    </xf>
    <xf numFmtId="43" fontId="40" fillId="38" borderId="51" xfId="59" applyFont="1" applyFill="1" applyBorder="1" applyAlignment="1">
      <alignment horizontal="right" vertical="center"/>
    </xf>
    <xf numFmtId="0" fontId="48" fillId="0" borderId="0" xfId="0" applyFont="1" applyAlignment="1">
      <alignment vertical="center"/>
    </xf>
    <xf numFmtId="43" fontId="35" fillId="41" borderId="29" xfId="59" applyFont="1" applyFill="1" applyBorder="1" applyAlignment="1">
      <alignment horizontal="right" vertical="center"/>
    </xf>
    <xf numFmtId="43" fontId="35" fillId="38" borderId="49" xfId="59" applyFont="1" applyFill="1" applyBorder="1" applyAlignment="1">
      <alignment horizontal="right" vertical="center"/>
    </xf>
    <xf numFmtId="43" fontId="35" fillId="41" borderId="62" xfId="59" applyFont="1" applyFill="1" applyBorder="1" applyAlignment="1">
      <alignment horizontal="right" vertical="center"/>
    </xf>
    <xf numFmtId="43" fontId="35" fillId="38" borderId="52" xfId="59" applyFont="1" applyFill="1" applyBorder="1" applyAlignment="1">
      <alignment horizontal="right" vertical="center"/>
    </xf>
    <xf numFmtId="0" fontId="35" fillId="0" borderId="28" xfId="0" applyFont="1" applyBorder="1" applyAlignment="1">
      <alignment vertical="center"/>
    </xf>
    <xf numFmtId="43" fontId="35" fillId="38" borderId="29" xfId="59" applyFont="1" applyFill="1" applyBorder="1" applyAlignment="1">
      <alignment horizontal="right" vertical="center"/>
    </xf>
    <xf numFmtId="0" fontId="35" fillId="0" borderId="28" xfId="0" applyFont="1" applyBorder="1"/>
    <xf numFmtId="0" fontId="35" fillId="0" borderId="73" xfId="0" applyFont="1" applyBorder="1"/>
    <xf numFmtId="0" fontId="40" fillId="0" borderId="95" xfId="0" applyFont="1" applyBorder="1"/>
    <xf numFmtId="0" fontId="49" fillId="0" borderId="0" xfId="0" applyFont="1"/>
    <xf numFmtId="0" fontId="51" fillId="38" borderId="16" xfId="0" applyFont="1" applyFill="1" applyBorder="1"/>
    <xf numFmtId="0" fontId="51" fillId="0" borderId="17" xfId="0" applyFont="1" applyBorder="1"/>
    <xf numFmtId="10" fontId="49" fillId="0" borderId="17" xfId="0" applyNumberFormat="1" applyFont="1" applyBorder="1"/>
    <xf numFmtId="10" fontId="49" fillId="0" borderId="0" xfId="0" applyNumberFormat="1" applyFont="1"/>
    <xf numFmtId="0" fontId="49" fillId="0" borderId="17" xfId="0" applyFont="1" applyBorder="1"/>
    <xf numFmtId="0" fontId="51" fillId="0" borderId="0" xfId="0" applyFont="1"/>
    <xf numFmtId="0" fontId="52" fillId="0" borderId="0" xfId="0" applyFont="1"/>
    <xf numFmtId="0" fontId="50" fillId="0" borderId="0" xfId="0" applyFont="1" applyAlignment="1">
      <alignment vertical="center"/>
    </xf>
    <xf numFmtId="0" fontId="51" fillId="38" borderId="22" xfId="0" applyFont="1" applyFill="1" applyBorder="1" applyAlignment="1">
      <alignment horizontal="center" vertical="center"/>
    </xf>
    <xf numFmtId="0" fontId="51" fillId="0" borderId="0" xfId="0" applyFont="1" applyAlignment="1">
      <alignment horizontal="center" vertical="center"/>
    </xf>
    <xf numFmtId="0" fontId="49" fillId="0" borderId="90" xfId="0" applyFont="1" applyBorder="1"/>
    <xf numFmtId="10" fontId="51" fillId="0" borderId="0" xfId="0" applyNumberFormat="1" applyFont="1"/>
    <xf numFmtId="0" fontId="40" fillId="0" borderId="0" xfId="0" applyFont="1"/>
    <xf numFmtId="0" fontId="40" fillId="42" borderId="22" xfId="0" applyFont="1" applyFill="1" applyBorder="1"/>
    <xf numFmtId="9" fontId="51" fillId="0" borderId="0" xfId="0" applyNumberFormat="1" applyFont="1"/>
    <xf numFmtId="9" fontId="49" fillId="0" borderId="0" xfId="0" applyNumberFormat="1" applyFont="1"/>
    <xf numFmtId="0" fontId="55" fillId="0" borderId="0" xfId="0" applyFont="1" applyAlignment="1">
      <alignment wrapText="1"/>
    </xf>
    <xf numFmtId="0" fontId="46" fillId="38" borderId="22" xfId="0" applyFont="1" applyFill="1" applyBorder="1" applyAlignment="1">
      <alignment vertical="center" wrapText="1"/>
    </xf>
    <xf numFmtId="0" fontId="46" fillId="38" borderId="22" xfId="0" applyFont="1" applyFill="1" applyBorder="1" applyAlignment="1">
      <alignment horizontal="center" vertical="center"/>
    </xf>
    <xf numFmtId="0" fontId="57" fillId="0" borderId="0" xfId="0" applyFont="1"/>
    <xf numFmtId="0" fontId="57" fillId="0" borderId="0" xfId="0" applyFont="1" applyAlignment="1">
      <alignment wrapText="1"/>
    </xf>
    <xf numFmtId="0" fontId="51" fillId="38" borderId="0" xfId="0" applyFont="1" applyFill="1" applyAlignment="1">
      <alignment horizontal="center" vertical="center"/>
    </xf>
    <xf numFmtId="0" fontId="49" fillId="0" borderId="99" xfId="0" applyFont="1" applyBorder="1"/>
    <xf numFmtId="0" fontId="51" fillId="38" borderId="92" xfId="0" applyFont="1" applyFill="1" applyBorder="1" applyAlignment="1">
      <alignment horizontal="center" vertical="center"/>
    </xf>
    <xf numFmtId="0" fontId="51" fillId="0" borderId="99" xfId="0" applyFont="1" applyBorder="1"/>
    <xf numFmtId="0" fontId="49" fillId="0" borderId="92" xfId="0" applyFont="1" applyBorder="1"/>
    <xf numFmtId="0" fontId="51" fillId="0" borderId="100" xfId="0" applyFont="1" applyBorder="1"/>
    <xf numFmtId="0" fontId="49" fillId="0" borderId="101" xfId="0" applyFont="1" applyBorder="1"/>
    <xf numFmtId="0" fontId="51" fillId="39" borderId="92" xfId="0" applyFont="1" applyFill="1" applyBorder="1" applyAlignment="1">
      <alignment vertical="center"/>
    </xf>
    <xf numFmtId="10" fontId="49" fillId="0" borderId="92" xfId="0" applyNumberFormat="1" applyFont="1" applyBorder="1"/>
    <xf numFmtId="10" fontId="51" fillId="0" borderId="109" xfId="0" applyNumberFormat="1" applyFont="1" applyBorder="1"/>
    <xf numFmtId="10" fontId="51" fillId="0" borderId="110" xfId="0" applyNumberFormat="1" applyFont="1" applyBorder="1"/>
    <xf numFmtId="0" fontId="49" fillId="0" borderId="111" xfId="0" applyFont="1" applyBorder="1"/>
    <xf numFmtId="0" fontId="51" fillId="38" borderId="112" xfId="0" applyFont="1" applyFill="1" applyBorder="1"/>
    <xf numFmtId="0" fontId="49" fillId="0" borderId="113" xfId="0" applyFont="1" applyBorder="1"/>
    <xf numFmtId="0" fontId="51" fillId="0" borderId="114" xfId="0" applyFont="1" applyBorder="1"/>
    <xf numFmtId="0" fontId="51" fillId="0" borderId="113" xfId="0" applyFont="1" applyBorder="1"/>
    <xf numFmtId="10" fontId="49" fillId="0" borderId="114" xfId="0" applyNumberFormat="1" applyFont="1" applyBorder="1"/>
    <xf numFmtId="0" fontId="49" fillId="0" borderId="114" xfId="0" applyFont="1" applyBorder="1"/>
    <xf numFmtId="0" fontId="51" fillId="0" borderId="115" xfId="0" applyFont="1" applyBorder="1"/>
    <xf numFmtId="10" fontId="49" fillId="0" borderId="116" xfId="0" applyNumberFormat="1" applyFont="1" applyBorder="1"/>
    <xf numFmtId="10" fontId="49" fillId="0" borderId="90" xfId="0" applyNumberFormat="1" applyFont="1" applyBorder="1"/>
    <xf numFmtId="0" fontId="51" fillId="38" borderId="117" xfId="0" applyFont="1" applyFill="1" applyBorder="1" applyAlignment="1">
      <alignment horizontal="center" vertical="center"/>
    </xf>
    <xf numFmtId="0" fontId="51" fillId="0" borderId="109" xfId="0" applyFont="1" applyBorder="1"/>
    <xf numFmtId="0" fontId="51" fillId="0" borderId="110" xfId="0" applyFont="1" applyBorder="1"/>
    <xf numFmtId="9" fontId="53" fillId="0" borderId="0" xfId="0" applyNumberFormat="1" applyFont="1"/>
    <xf numFmtId="9" fontId="53" fillId="0" borderId="101" xfId="0" applyNumberFormat="1" applyFont="1" applyBorder="1"/>
    <xf numFmtId="10" fontId="49" fillId="0" borderId="101" xfId="0" applyNumberFormat="1" applyFont="1" applyBorder="1"/>
    <xf numFmtId="0" fontId="46" fillId="38" borderId="117" xfId="0" applyFont="1" applyFill="1" applyBorder="1" applyAlignment="1">
      <alignment horizontal="center" vertical="center"/>
    </xf>
    <xf numFmtId="0" fontId="46" fillId="38" borderId="117" xfId="0" applyFont="1" applyFill="1" applyBorder="1" applyAlignment="1">
      <alignment vertical="center" wrapText="1"/>
    </xf>
    <xf numFmtId="0" fontId="40" fillId="0" borderId="0" xfId="0" applyFont="1" applyAlignment="1">
      <alignment wrapText="1"/>
    </xf>
    <xf numFmtId="0" fontId="40" fillId="0" borderId="92" xfId="0" applyFont="1" applyBorder="1" applyAlignment="1">
      <alignment wrapText="1"/>
    </xf>
    <xf numFmtId="0" fontId="46" fillId="38" borderId="122" xfId="0" applyFont="1" applyFill="1" applyBorder="1" applyAlignment="1">
      <alignment horizontal="center" vertical="center"/>
    </xf>
    <xf numFmtId="0" fontId="46" fillId="0" borderId="0" xfId="0" applyFont="1" applyAlignment="1">
      <alignment horizontal="center" vertical="center"/>
    </xf>
    <xf numFmtId="0" fontId="35" fillId="37" borderId="0" xfId="0" quotePrefix="1" applyFont="1" applyFill="1" applyAlignment="1">
      <alignment horizontal="left" vertical="center" wrapText="1"/>
    </xf>
    <xf numFmtId="0" fontId="35" fillId="37" borderId="0" xfId="0" quotePrefix="1" applyFont="1" applyFill="1" applyAlignment="1">
      <alignment horizontal="left" vertical="center"/>
    </xf>
    <xf numFmtId="0" fontId="49" fillId="0" borderId="101" xfId="0" applyFont="1" applyBorder="1" applyAlignment="1">
      <alignment horizontal="left" vertical="center"/>
    </xf>
    <xf numFmtId="0" fontId="49" fillId="0" borderId="90" xfId="0" applyFont="1" applyBorder="1" applyAlignment="1">
      <alignment horizontal="left" vertical="center"/>
    </xf>
    <xf numFmtId="0" fontId="49" fillId="0" borderId="0" xfId="0" applyFont="1" applyAlignment="1">
      <alignment horizontal="left" vertical="center"/>
    </xf>
    <xf numFmtId="0" fontId="49" fillId="0" borderId="92" xfId="0" applyFont="1" applyBorder="1" applyAlignment="1">
      <alignment horizontal="left" vertical="center"/>
    </xf>
    <xf numFmtId="0" fontId="35" fillId="0" borderId="0" xfId="0" applyFont="1" applyAlignment="1">
      <alignment horizontal="center" vertical="center"/>
    </xf>
    <xf numFmtId="0" fontId="40" fillId="0" borderId="0" xfId="43" applyFont="1" applyAlignment="1">
      <alignment horizontal="center" vertical="center"/>
    </xf>
    <xf numFmtId="43" fontId="40" fillId="42" borderId="24" xfId="59" applyFont="1" applyFill="1" applyBorder="1" applyAlignment="1">
      <alignment horizontal="right"/>
    </xf>
    <xf numFmtId="9" fontId="40" fillId="42" borderId="29" xfId="59" applyNumberFormat="1" applyFont="1" applyFill="1" applyBorder="1" applyAlignment="1">
      <alignment horizontal="right"/>
    </xf>
    <xf numFmtId="43" fontId="40" fillId="42" borderId="31" xfId="59" applyFont="1" applyFill="1" applyBorder="1" applyAlignment="1">
      <alignment horizontal="right"/>
    </xf>
    <xf numFmtId="9" fontId="40" fillId="42" borderId="32" xfId="59" applyNumberFormat="1" applyFont="1" applyFill="1" applyBorder="1" applyAlignment="1">
      <alignment horizontal="right"/>
    </xf>
    <xf numFmtId="43" fontId="40" fillId="42" borderId="11" xfId="59" applyFont="1" applyFill="1" applyBorder="1" applyAlignment="1">
      <alignment horizontal="right" vertical="center"/>
    </xf>
    <xf numFmtId="43" fontId="40" fillId="42" borderId="84" xfId="59" applyFont="1" applyFill="1" applyBorder="1" applyAlignment="1">
      <alignment horizontal="right" vertical="center"/>
    </xf>
    <xf numFmtId="9" fontId="40" fillId="42" borderId="85" xfId="59" applyNumberFormat="1" applyFont="1" applyFill="1" applyBorder="1" applyAlignment="1">
      <alignment horizontal="right" vertical="center"/>
    </xf>
    <xf numFmtId="43" fontId="40" fillId="42" borderId="28" xfId="59" applyFont="1" applyFill="1" applyBorder="1" applyAlignment="1">
      <alignment horizontal="right"/>
    </xf>
    <xf numFmtId="9" fontId="40" fillId="42" borderId="49" xfId="59" applyNumberFormat="1" applyFont="1" applyFill="1" applyBorder="1" applyAlignment="1">
      <alignment horizontal="right"/>
    </xf>
    <xf numFmtId="43" fontId="40" fillId="42" borderId="10" xfId="59" applyFont="1" applyFill="1" applyBorder="1" applyAlignment="1">
      <alignment horizontal="right"/>
    </xf>
    <xf numFmtId="43" fontId="40" fillId="42" borderId="42" xfId="59" applyFont="1" applyFill="1" applyBorder="1" applyAlignment="1">
      <alignment horizontal="right"/>
    </xf>
    <xf numFmtId="43" fontId="40" fillId="42" borderId="71" xfId="59" applyFont="1" applyFill="1" applyBorder="1" applyAlignment="1">
      <alignment horizontal="right"/>
    </xf>
    <xf numFmtId="43" fontId="40" fillId="42" borderId="72" xfId="59" applyFont="1" applyFill="1" applyBorder="1" applyAlignment="1">
      <alignment horizontal="right"/>
    </xf>
    <xf numFmtId="43" fontId="40" fillId="42" borderId="77" xfId="59" applyFont="1" applyFill="1" applyBorder="1" applyAlignment="1">
      <alignment horizontal="right" vertical="center"/>
    </xf>
    <xf numFmtId="43" fontId="40" fillId="42" borderId="78" xfId="59" applyFont="1" applyFill="1" applyBorder="1" applyAlignment="1">
      <alignment horizontal="right" vertical="center"/>
    </xf>
    <xf numFmtId="43" fontId="40" fillId="42" borderId="0" xfId="59" applyFont="1" applyFill="1" applyBorder="1" applyAlignment="1">
      <alignment horizontal="right" vertical="center"/>
    </xf>
    <xf numFmtId="43" fontId="40" fillId="42" borderId="79" xfId="59" applyFont="1" applyFill="1" applyBorder="1" applyAlignment="1">
      <alignment horizontal="right" vertical="center"/>
    </xf>
    <xf numFmtId="43" fontId="40" fillId="42" borderId="58" xfId="59" applyFont="1" applyFill="1" applyBorder="1" applyAlignment="1">
      <alignment horizontal="right" vertical="center"/>
    </xf>
    <xf numFmtId="43" fontId="40" fillId="42" borderId="80" xfId="59" applyFont="1" applyFill="1" applyBorder="1" applyAlignment="1">
      <alignment horizontal="right" vertical="center"/>
    </xf>
    <xf numFmtId="43" fontId="40" fillId="42" borderId="73" xfId="59" applyFont="1" applyFill="1" applyBorder="1" applyAlignment="1">
      <alignment horizontal="right"/>
    </xf>
    <xf numFmtId="43" fontId="40" fillId="42" borderId="51" xfId="59" applyFont="1" applyFill="1" applyBorder="1" applyAlignment="1">
      <alignment horizontal="right"/>
    </xf>
    <xf numFmtId="9" fontId="40" fillId="42" borderId="52" xfId="59" applyNumberFormat="1" applyFont="1" applyFill="1" applyBorder="1" applyAlignment="1">
      <alignment horizontal="right"/>
    </xf>
    <xf numFmtId="43" fontId="35" fillId="42" borderId="24" xfId="59" applyFont="1" applyFill="1" applyBorder="1" applyAlignment="1">
      <alignment horizontal="right" vertical="center"/>
    </xf>
    <xf numFmtId="9" fontId="35" fillId="42" borderId="29" xfId="59" applyNumberFormat="1" applyFont="1" applyFill="1" applyBorder="1" applyAlignment="1">
      <alignment horizontal="right" vertical="center"/>
    </xf>
    <xf numFmtId="43" fontId="35" fillId="42" borderId="31" xfId="59" applyFont="1" applyFill="1" applyBorder="1" applyAlignment="1">
      <alignment horizontal="right" vertical="center"/>
    </xf>
    <xf numFmtId="9" fontId="35" fillId="42" borderId="32" xfId="59" applyNumberFormat="1" applyFont="1" applyFill="1" applyBorder="1" applyAlignment="1">
      <alignment horizontal="right" vertical="center"/>
    </xf>
    <xf numFmtId="43" fontId="35" fillId="42" borderId="28" xfId="59" applyFont="1" applyFill="1" applyBorder="1" applyAlignment="1">
      <alignment horizontal="right" vertical="center"/>
    </xf>
    <xf numFmtId="9" fontId="35" fillId="42" borderId="49" xfId="59" applyNumberFormat="1" applyFont="1" applyFill="1" applyBorder="1" applyAlignment="1">
      <alignment horizontal="right" vertical="center"/>
    </xf>
    <xf numFmtId="43" fontId="35" fillId="42" borderId="73" xfId="59" applyFont="1" applyFill="1" applyBorder="1" applyAlignment="1">
      <alignment horizontal="right" vertical="center"/>
    </xf>
    <xf numFmtId="43" fontId="35" fillId="42" borderId="51" xfId="59" applyFont="1" applyFill="1" applyBorder="1" applyAlignment="1">
      <alignment horizontal="right" vertical="center"/>
    </xf>
    <xf numFmtId="9" fontId="35" fillId="42" borderId="52" xfId="59" applyNumberFormat="1" applyFont="1" applyFill="1" applyBorder="1" applyAlignment="1">
      <alignment horizontal="right" vertical="center"/>
    </xf>
    <xf numFmtId="43" fontId="40" fillId="42" borderId="24" xfId="59" applyFont="1" applyFill="1" applyBorder="1" applyAlignment="1">
      <alignment horizontal="right" vertical="center"/>
    </xf>
    <xf numFmtId="43" fontId="40" fillId="42" borderId="24" xfId="59" applyFont="1" applyFill="1" applyBorder="1" applyAlignment="1">
      <alignment horizontal="right" vertical="center" wrapText="1"/>
    </xf>
    <xf numFmtId="43" fontId="35" fillId="42" borderId="49" xfId="59" applyFont="1" applyFill="1" applyBorder="1" applyAlignment="1">
      <alignment horizontal="right" vertical="center"/>
    </xf>
    <xf numFmtId="43" fontId="35" fillId="42" borderId="52" xfId="59" applyFont="1" applyFill="1" applyBorder="1" applyAlignment="1">
      <alignment horizontal="right" vertical="center"/>
    </xf>
    <xf numFmtId="43" fontId="35" fillId="42" borderId="29" xfId="59" applyFont="1" applyFill="1" applyBorder="1" applyAlignment="1">
      <alignment horizontal="right" vertical="center"/>
    </xf>
    <xf numFmtId="0" fontId="35" fillId="0" borderId="73" xfId="0" applyFont="1" applyBorder="1" applyAlignment="1">
      <alignment vertical="center"/>
    </xf>
    <xf numFmtId="43" fontId="35" fillId="38" borderId="62" xfId="59" applyFont="1" applyFill="1" applyBorder="1" applyAlignment="1">
      <alignment horizontal="right" vertical="center"/>
    </xf>
    <xf numFmtId="43" fontId="35" fillId="42" borderId="62" xfId="59" applyFont="1" applyFill="1" applyBorder="1" applyAlignment="1">
      <alignment horizontal="right" vertical="center"/>
    </xf>
    <xf numFmtId="165" fontId="40" fillId="42" borderId="79" xfId="59" applyNumberFormat="1" applyFont="1" applyFill="1" applyBorder="1" applyAlignment="1">
      <alignment horizontal="center" vertical="center"/>
    </xf>
    <xf numFmtId="165" fontId="40" fillId="42" borderId="80" xfId="59" applyNumberFormat="1" applyFont="1" applyFill="1" applyBorder="1" applyAlignment="1">
      <alignment horizontal="center" vertical="center"/>
    </xf>
    <xf numFmtId="165" fontId="40" fillId="42" borderId="93" xfId="59" applyNumberFormat="1" applyFont="1" applyFill="1" applyBorder="1" applyAlignment="1">
      <alignment horizontal="center"/>
    </xf>
    <xf numFmtId="165" fontId="40" fillId="42" borderId="94" xfId="59" applyNumberFormat="1" applyFont="1" applyFill="1" applyBorder="1" applyAlignment="1">
      <alignment horizontal="center"/>
    </xf>
    <xf numFmtId="0" fontId="35" fillId="37" borderId="24" xfId="0" applyFont="1" applyFill="1" applyBorder="1" applyAlignment="1">
      <alignment horizontal="right"/>
    </xf>
    <xf numFmtId="0" fontId="35" fillId="37" borderId="24" xfId="0" applyFont="1" applyFill="1" applyBorder="1" applyAlignment="1">
      <alignment horizontal="right" wrapText="1"/>
    </xf>
    <xf numFmtId="0" fontId="49" fillId="37" borderId="51" xfId="0" applyFont="1" applyFill="1" applyBorder="1" applyAlignment="1">
      <alignment horizontal="right" wrapText="1"/>
    </xf>
    <xf numFmtId="164" fontId="35" fillId="37" borderId="24" xfId="0" applyNumberFormat="1" applyFont="1" applyFill="1" applyBorder="1" applyAlignment="1">
      <alignment horizontal="center" vertical="center"/>
    </xf>
    <xf numFmtId="0" fontId="35" fillId="37" borderId="28" xfId="0" applyFont="1" applyFill="1" applyBorder="1"/>
    <xf numFmtId="0" fontId="35" fillId="37" borderId="24" xfId="0" applyFont="1" applyFill="1" applyBorder="1" applyAlignment="1">
      <alignment horizontal="center" vertical="center"/>
    </xf>
    <xf numFmtId="0" fontId="35" fillId="37" borderId="29" xfId="0" applyFont="1" applyFill="1" applyBorder="1" applyAlignment="1">
      <alignment horizontal="center" vertical="center"/>
    </xf>
    <xf numFmtId="0" fontId="27" fillId="37" borderId="0" xfId="0" applyFont="1" applyFill="1"/>
    <xf numFmtId="0" fontId="35" fillId="37" borderId="24" xfId="0" applyFont="1" applyFill="1" applyBorder="1" applyAlignment="1">
      <alignment horizontal="center" vertical="center" wrapText="1"/>
    </xf>
    <xf numFmtId="164" fontId="40" fillId="37" borderId="96" xfId="0" applyNumberFormat="1" applyFont="1" applyFill="1" applyBorder="1" applyAlignment="1">
      <alignment horizontal="center" vertical="center"/>
    </xf>
    <xf numFmtId="164" fontId="40" fillId="37" borderId="24" xfId="0" applyNumberFormat="1" applyFont="1" applyFill="1" applyBorder="1" applyAlignment="1">
      <alignment horizontal="center" vertical="center"/>
    </xf>
    <xf numFmtId="164" fontId="35" fillId="37" borderId="51" xfId="0" applyNumberFormat="1" applyFont="1" applyFill="1" applyBorder="1" applyAlignment="1">
      <alignment horizontal="center" vertical="center"/>
    </xf>
    <xf numFmtId="0" fontId="35" fillId="37" borderId="51" xfId="0" applyFont="1" applyFill="1" applyBorder="1" applyAlignment="1">
      <alignment horizontal="center" vertical="center"/>
    </xf>
    <xf numFmtId="0" fontId="43" fillId="37" borderId="29" xfId="0" applyFont="1" applyFill="1" applyBorder="1" applyAlignment="1">
      <alignment horizontal="center" vertical="center"/>
    </xf>
    <xf numFmtId="0" fontId="49" fillId="37" borderId="29" xfId="0" applyFont="1" applyFill="1" applyBorder="1" applyAlignment="1">
      <alignment horizontal="center"/>
    </xf>
    <xf numFmtId="0" fontId="35" fillId="37" borderId="51" xfId="0" applyFont="1" applyFill="1" applyBorder="1" applyAlignment="1">
      <alignment horizontal="center" vertical="center" wrapText="1"/>
    </xf>
    <xf numFmtId="0" fontId="35" fillId="37" borderId="62" xfId="0" applyFont="1" applyFill="1" applyBorder="1" applyAlignment="1">
      <alignment horizontal="center" vertical="center"/>
    </xf>
    <xf numFmtId="43" fontId="40" fillId="38" borderId="53" xfId="59" applyFont="1" applyFill="1" applyBorder="1" applyAlignment="1">
      <alignment horizontal="right" vertical="center"/>
    </xf>
    <xf numFmtId="43" fontId="40" fillId="38" borderId="64" xfId="59" applyFont="1" applyFill="1" applyBorder="1" applyAlignment="1">
      <alignment horizontal="right" vertical="center"/>
    </xf>
    <xf numFmtId="2" fontId="42" fillId="40" borderId="56" xfId="0" applyNumberFormat="1" applyFont="1" applyFill="1" applyBorder="1" applyAlignment="1">
      <alignment horizontal="center" vertical="center" wrapText="1"/>
    </xf>
    <xf numFmtId="1" fontId="42" fillId="40" borderId="79" xfId="0" applyNumberFormat="1" applyFont="1" applyFill="1" applyBorder="1" applyAlignment="1">
      <alignment horizontal="center" vertical="center" wrapText="1"/>
    </xf>
    <xf numFmtId="0" fontId="35" fillId="0" borderId="0" xfId="0" quotePrefix="1" applyFont="1" applyAlignment="1">
      <alignment horizontal="left" vertical="center"/>
    </xf>
    <xf numFmtId="0" fontId="49" fillId="0" borderId="105" xfId="0" applyFont="1" applyBorder="1" applyAlignment="1">
      <alignment horizontal="center"/>
    </xf>
    <xf numFmtId="0" fontId="50" fillId="0" borderId="86" xfId="0" applyFont="1" applyBorder="1" applyAlignment="1">
      <alignment horizontal="center" vertical="center"/>
    </xf>
    <xf numFmtId="0" fontId="51" fillId="38" borderId="86" xfId="0" applyFont="1" applyFill="1" applyBorder="1" applyAlignment="1">
      <alignment horizontal="center"/>
    </xf>
    <xf numFmtId="0" fontId="58" fillId="0" borderId="86" xfId="0" applyFont="1" applyBorder="1" applyAlignment="1">
      <alignment horizontal="center" vertical="center"/>
    </xf>
    <xf numFmtId="0" fontId="39" fillId="0" borderId="86" xfId="0" applyFont="1" applyBorder="1" applyAlignment="1">
      <alignment horizontal="center"/>
    </xf>
    <xf numFmtId="0" fontId="58" fillId="0" borderId="0" xfId="0" applyFont="1" applyAlignment="1">
      <alignment horizontal="center" vertical="center"/>
    </xf>
    <xf numFmtId="0" fontId="39" fillId="0" borderId="0" xfId="0" applyFont="1" applyAlignment="1">
      <alignment horizontal="center"/>
    </xf>
    <xf numFmtId="0" fontId="0" fillId="0" borderId="86" xfId="0" applyBorder="1" applyAlignment="1">
      <alignment horizontal="center"/>
    </xf>
    <xf numFmtId="2" fontId="42" fillId="40" borderId="0" xfId="0" applyNumberFormat="1" applyFont="1" applyFill="1" applyAlignment="1">
      <alignment horizontal="center" vertical="center" wrapText="1"/>
    </xf>
    <xf numFmtId="4" fontId="47" fillId="0" borderId="0" xfId="0" applyNumberFormat="1" applyFont="1"/>
    <xf numFmtId="1" fontId="42" fillId="40" borderId="0" xfId="0" applyNumberFormat="1" applyFont="1" applyFill="1" applyAlignment="1">
      <alignment horizontal="center" vertical="center" wrapText="1"/>
    </xf>
    <xf numFmtId="43" fontId="40" fillId="42" borderId="51" xfId="59" applyFont="1" applyFill="1" applyBorder="1" applyAlignment="1">
      <alignment horizontal="right" vertical="center"/>
    </xf>
    <xf numFmtId="43" fontId="40" fillId="42" borderId="49" xfId="59" applyFont="1" applyFill="1" applyBorder="1" applyAlignment="1">
      <alignment horizontal="right" vertical="center"/>
    </xf>
    <xf numFmtId="43" fontId="40" fillId="42" borderId="52" xfId="59" applyFont="1" applyFill="1" applyBorder="1" applyAlignment="1">
      <alignment horizontal="right" vertical="center"/>
    </xf>
    <xf numFmtId="17" fontId="59" fillId="43" borderId="78" xfId="0" applyNumberFormat="1" applyFont="1" applyFill="1" applyBorder="1" applyAlignment="1">
      <alignment horizontal="center" vertical="center"/>
    </xf>
    <xf numFmtId="0" fontId="46" fillId="0" borderId="133" xfId="0" applyFont="1" applyBorder="1"/>
    <xf numFmtId="165" fontId="40" fillId="42" borderId="134" xfId="59" applyNumberFormat="1" applyFont="1" applyFill="1" applyBorder="1" applyAlignment="1">
      <alignment horizontal="center"/>
    </xf>
    <xf numFmtId="165" fontId="42" fillId="40" borderId="80" xfId="59" applyNumberFormat="1" applyFont="1" applyFill="1" applyBorder="1" applyAlignment="1">
      <alignment horizontal="center" vertical="center" wrapText="1"/>
    </xf>
    <xf numFmtId="165" fontId="59" fillId="43" borderId="80" xfId="59" applyNumberFormat="1" applyFont="1" applyFill="1" applyBorder="1" applyAlignment="1">
      <alignment horizontal="center" vertical="center" wrapText="1"/>
    </xf>
    <xf numFmtId="0" fontId="28" fillId="0" borderId="0" xfId="0" applyFont="1" applyAlignment="1">
      <alignment vertical="center" wrapText="1"/>
    </xf>
    <xf numFmtId="0" fontId="51" fillId="39" borderId="0" xfId="0" applyFont="1" applyFill="1" applyAlignment="1">
      <alignment vertical="center"/>
    </xf>
    <xf numFmtId="0" fontId="40" fillId="42" borderId="144" xfId="0" applyFont="1" applyFill="1" applyBorder="1"/>
    <xf numFmtId="9" fontId="51" fillId="0" borderId="79" xfId="0" applyNumberFormat="1" applyFont="1" applyBorder="1"/>
    <xf numFmtId="9" fontId="49" fillId="0" borderId="79" xfId="0" applyNumberFormat="1" applyFont="1" applyBorder="1"/>
    <xf numFmtId="0" fontId="41" fillId="0" borderId="0" xfId="0" applyFont="1" applyAlignment="1">
      <alignment horizontal="left" vertical="center"/>
    </xf>
    <xf numFmtId="0" fontId="28" fillId="0" borderId="0" xfId="0" applyFont="1" applyAlignment="1">
      <alignment horizontal="left" vertical="center" wrapText="1"/>
    </xf>
    <xf numFmtId="0" fontId="35" fillId="0" borderId="26" xfId="0" applyFont="1" applyBorder="1" applyAlignment="1">
      <alignment horizontal="left" vertical="center" wrapText="1"/>
    </xf>
    <xf numFmtId="0" fontId="35" fillId="0" borderId="27" xfId="0" applyFont="1" applyBorder="1" applyAlignment="1">
      <alignment horizontal="left" vertical="center" wrapText="1"/>
    </xf>
    <xf numFmtId="0" fontId="35" fillId="38" borderId="28" xfId="0" applyFont="1" applyFill="1" applyBorder="1" applyAlignment="1">
      <alignment horizontal="center" vertical="center" wrapText="1"/>
    </xf>
    <xf numFmtId="0" fontId="35" fillId="38" borderId="30" xfId="0" applyFont="1" applyFill="1" applyBorder="1" applyAlignment="1">
      <alignment horizontal="center" vertical="center" wrapText="1"/>
    </xf>
    <xf numFmtId="0" fontId="35" fillId="0" borderId="24" xfId="0" applyFont="1" applyBorder="1" applyAlignment="1">
      <alignment horizontal="left" vertical="center" wrapText="1"/>
    </xf>
    <xf numFmtId="0" fontId="35" fillId="0" borderId="29" xfId="0" applyFont="1" applyBorder="1" applyAlignment="1">
      <alignment horizontal="left" vertical="center" wrapText="1"/>
    </xf>
    <xf numFmtId="0" fontId="35" fillId="0" borderId="24" xfId="0" applyFont="1" applyBorder="1" applyAlignment="1">
      <alignment horizontal="center" vertical="center" wrapText="1"/>
    </xf>
    <xf numFmtId="0" fontId="40" fillId="0" borderId="24" xfId="0" applyFont="1" applyBorder="1" applyAlignment="1">
      <alignment horizontal="left" wrapText="1"/>
    </xf>
    <xf numFmtId="0" fontId="40" fillId="0" borderId="29" xfId="0" applyFont="1" applyBorder="1" applyAlignment="1">
      <alignment horizontal="left" wrapText="1"/>
    </xf>
    <xf numFmtId="0" fontId="40" fillId="0" borderId="24" xfId="0" applyFont="1" applyBorder="1" applyAlignment="1">
      <alignment horizontal="left" vertical="center" wrapText="1"/>
    </xf>
    <xf numFmtId="0" fontId="35" fillId="38" borderId="135" xfId="0" applyFont="1" applyFill="1" applyBorder="1" applyAlignment="1">
      <alignment horizontal="center" vertical="center" wrapText="1"/>
    </xf>
    <xf numFmtId="0" fontId="35" fillId="38" borderId="136" xfId="0" applyFont="1" applyFill="1" applyBorder="1" applyAlignment="1">
      <alignment horizontal="center" vertical="center" wrapText="1"/>
    </xf>
    <xf numFmtId="0" fontId="35" fillId="38" borderId="137" xfId="0" applyFont="1" applyFill="1" applyBorder="1" applyAlignment="1">
      <alignment horizontal="center" vertical="center" wrapText="1"/>
    </xf>
    <xf numFmtId="0" fontId="35" fillId="0" borderId="31" xfId="0" applyFont="1" applyBorder="1" applyAlignment="1">
      <alignment horizontal="center" vertical="center" wrapText="1"/>
    </xf>
    <xf numFmtId="0" fontId="40" fillId="0" borderId="31" xfId="0" applyFont="1" applyBorder="1" applyAlignment="1">
      <alignment horizontal="left" wrapText="1"/>
    </xf>
    <xf numFmtId="0" fontId="40" fillId="0" borderId="32" xfId="0" applyFont="1" applyBorder="1" applyAlignment="1">
      <alignment horizontal="left" wrapText="1"/>
    </xf>
    <xf numFmtId="0" fontId="44" fillId="0" borderId="0" xfId="0" applyFont="1" applyAlignment="1">
      <alignment horizontal="left" vertical="center" wrapText="1"/>
    </xf>
    <xf numFmtId="0" fontId="35" fillId="0" borderId="0" xfId="0" quotePrefix="1" applyFont="1" applyAlignment="1">
      <alignment horizontal="left" vertical="center" wrapText="1"/>
    </xf>
    <xf numFmtId="0" fontId="42" fillId="40" borderId="76" xfId="0" applyFont="1" applyFill="1" applyBorder="1" applyAlignment="1">
      <alignment horizontal="center" vertical="center"/>
    </xf>
    <xf numFmtId="0" fontId="42" fillId="40" borderId="57" xfId="0" applyFont="1" applyFill="1" applyBorder="1" applyAlignment="1">
      <alignment horizontal="center" vertical="center"/>
    </xf>
    <xf numFmtId="0" fontId="34" fillId="0" borderId="0" xfId="0" applyFont="1" applyAlignment="1">
      <alignment horizontal="left" vertical="center"/>
    </xf>
    <xf numFmtId="0" fontId="42" fillId="40" borderId="77" xfId="0" applyFont="1" applyFill="1" applyBorder="1" applyAlignment="1">
      <alignment horizontal="center" vertical="center" wrapText="1"/>
    </xf>
    <xf numFmtId="0" fontId="42" fillId="40" borderId="58" xfId="0" applyFont="1" applyFill="1" applyBorder="1" applyAlignment="1">
      <alignment horizontal="center" vertical="center" wrapText="1"/>
    </xf>
    <xf numFmtId="0" fontId="42" fillId="40" borderId="77" xfId="0" applyFont="1" applyFill="1" applyBorder="1" applyAlignment="1">
      <alignment horizontal="center" vertical="center"/>
    </xf>
    <xf numFmtId="0" fontId="42" fillId="40" borderId="58" xfId="0" applyFont="1" applyFill="1" applyBorder="1" applyAlignment="1">
      <alignment horizontal="center" vertical="center"/>
    </xf>
    <xf numFmtId="17" fontId="46" fillId="38" borderId="127" xfId="0" applyNumberFormat="1" applyFont="1" applyFill="1" applyBorder="1" applyAlignment="1">
      <alignment horizontal="center" vertical="center"/>
    </xf>
    <xf numFmtId="17" fontId="46" fillId="38" borderId="128" xfId="0" applyNumberFormat="1" applyFont="1" applyFill="1" applyBorder="1" applyAlignment="1">
      <alignment horizontal="center" vertical="center"/>
    </xf>
    <xf numFmtId="0" fontId="35" fillId="37" borderId="0" xfId="0" quotePrefix="1" applyFont="1" applyFill="1" applyAlignment="1">
      <alignment horizontal="left" vertical="center" wrapText="1"/>
    </xf>
    <xf numFmtId="0" fontId="35" fillId="37" borderId="0" xfId="0" quotePrefix="1" applyFont="1" applyFill="1" applyAlignment="1">
      <alignment horizontal="left" vertical="center"/>
    </xf>
    <xf numFmtId="17" fontId="46" fillId="41" borderId="26" xfId="0" applyNumberFormat="1" applyFont="1" applyFill="1" applyBorder="1" applyAlignment="1">
      <alignment horizontal="center" vertical="center"/>
    </xf>
    <xf numFmtId="17" fontId="46" fillId="41" borderId="35" xfId="0" applyNumberFormat="1" applyFont="1" applyFill="1" applyBorder="1" applyAlignment="1">
      <alignment horizontal="center" vertical="center"/>
    </xf>
    <xf numFmtId="17" fontId="46" fillId="42" borderId="40" xfId="0" applyNumberFormat="1" applyFont="1" applyFill="1" applyBorder="1" applyAlignment="1">
      <alignment horizontal="center" vertical="center"/>
    </xf>
    <xf numFmtId="17" fontId="46" fillId="42" borderId="41" xfId="0" applyNumberFormat="1" applyFont="1" applyFill="1" applyBorder="1" applyAlignment="1">
      <alignment horizontal="center" vertical="center"/>
    </xf>
    <xf numFmtId="17" fontId="46" fillId="42" borderId="34" xfId="0" applyNumberFormat="1" applyFont="1" applyFill="1" applyBorder="1" applyAlignment="1">
      <alignment horizontal="center" vertical="center"/>
    </xf>
    <xf numFmtId="17" fontId="46" fillId="42" borderId="39" xfId="0" applyNumberFormat="1" applyFont="1" applyFill="1" applyBorder="1" applyAlignment="1">
      <alignment horizontal="center" vertical="center"/>
    </xf>
    <xf numFmtId="0" fontId="42" fillId="40" borderId="33" xfId="0" applyFont="1" applyFill="1" applyBorder="1" applyAlignment="1">
      <alignment horizontal="center" vertical="center"/>
    </xf>
    <xf numFmtId="0" fontId="42" fillId="40" borderId="74" xfId="0" applyFont="1" applyFill="1" applyBorder="1" applyAlignment="1">
      <alignment horizontal="center" vertical="center"/>
    </xf>
    <xf numFmtId="0" fontId="42" fillId="40" borderId="34" xfId="0" applyFont="1" applyFill="1" applyBorder="1" applyAlignment="1">
      <alignment horizontal="center" vertical="center"/>
    </xf>
    <xf numFmtId="0" fontId="42" fillId="40" borderId="82" xfId="0" applyFont="1" applyFill="1" applyBorder="1" applyAlignment="1">
      <alignment horizontal="center" vertical="center"/>
    </xf>
    <xf numFmtId="17" fontId="46" fillId="38" borderId="126" xfId="0" applyNumberFormat="1" applyFont="1" applyFill="1" applyBorder="1" applyAlignment="1">
      <alignment horizontal="center" vertical="center"/>
    </xf>
    <xf numFmtId="17" fontId="46" fillId="38" borderId="40" xfId="0" applyNumberFormat="1" applyFont="1" applyFill="1" applyBorder="1" applyAlignment="1">
      <alignment horizontal="center" vertical="center"/>
    </xf>
    <xf numFmtId="0" fontId="35" fillId="0" borderId="0" xfId="0" quotePrefix="1" applyFont="1" applyAlignment="1">
      <alignment horizontal="left" vertical="center"/>
    </xf>
    <xf numFmtId="17" fontId="46" fillId="41" borderId="36" xfId="0" applyNumberFormat="1" applyFont="1" applyFill="1" applyBorder="1" applyAlignment="1">
      <alignment horizontal="center" vertical="center"/>
    </xf>
    <xf numFmtId="17" fontId="46" fillId="41" borderId="59" xfId="0" applyNumberFormat="1" applyFont="1" applyFill="1" applyBorder="1" applyAlignment="1">
      <alignment horizontal="center" vertical="center"/>
    </xf>
    <xf numFmtId="17" fontId="46" fillId="41" borderId="87" xfId="0" applyNumberFormat="1" applyFont="1" applyFill="1" applyBorder="1" applyAlignment="1">
      <alignment horizontal="center" vertical="center"/>
    </xf>
    <xf numFmtId="0" fontId="28" fillId="0" borderId="0" xfId="0" applyFont="1" applyAlignment="1">
      <alignment horizontal="left"/>
    </xf>
    <xf numFmtId="17" fontId="46" fillId="38" borderId="68" xfId="0" applyNumberFormat="1" applyFont="1" applyFill="1" applyBorder="1" applyAlignment="1">
      <alignment horizontal="center" vertical="center"/>
    </xf>
    <xf numFmtId="17" fontId="46" fillId="38" borderId="69" xfId="0" applyNumberFormat="1" applyFont="1" applyFill="1" applyBorder="1" applyAlignment="1">
      <alignment horizontal="center" vertical="center"/>
    </xf>
    <xf numFmtId="0" fontId="42" fillId="40" borderId="83" xfId="0" applyFont="1" applyFill="1" applyBorder="1" applyAlignment="1">
      <alignment horizontal="center" vertical="center"/>
    </xf>
    <xf numFmtId="0" fontId="42" fillId="40" borderId="75" xfId="0" applyFont="1" applyFill="1" applyBorder="1" applyAlignment="1">
      <alignment horizontal="center" vertical="center"/>
    </xf>
    <xf numFmtId="17" fontId="46" fillId="38" borderId="124" xfId="0" applyNumberFormat="1" applyFont="1" applyFill="1" applyBorder="1" applyAlignment="1">
      <alignment horizontal="center" vertical="center"/>
    </xf>
    <xf numFmtId="17" fontId="46" fillId="38" borderId="129" xfId="0" applyNumberFormat="1" applyFont="1" applyFill="1" applyBorder="1" applyAlignment="1">
      <alignment horizontal="center" vertical="center"/>
    </xf>
    <xf numFmtId="17" fontId="46" fillId="38" borderId="125" xfId="0" applyNumberFormat="1" applyFont="1" applyFill="1" applyBorder="1" applyAlignment="1">
      <alignment horizontal="center" vertical="center"/>
    </xf>
    <xf numFmtId="17" fontId="46" fillId="42" borderId="68" xfId="0" applyNumberFormat="1" applyFont="1" applyFill="1" applyBorder="1" applyAlignment="1">
      <alignment horizontal="center" vertical="center"/>
    </xf>
    <xf numFmtId="17" fontId="46" fillId="42" borderId="69" xfId="0" applyNumberFormat="1" applyFont="1" applyFill="1" applyBorder="1" applyAlignment="1">
      <alignment horizontal="center" vertical="center"/>
    </xf>
    <xf numFmtId="17" fontId="46" fillId="42" borderId="86" xfId="0" applyNumberFormat="1" applyFont="1" applyFill="1" applyBorder="1" applyAlignment="1">
      <alignment horizontal="center" vertical="center"/>
    </xf>
    <xf numFmtId="17" fontId="46" fillId="41" borderId="26" xfId="0" applyNumberFormat="1" applyFont="1" applyFill="1" applyBorder="1" applyAlignment="1">
      <alignment horizontal="center"/>
    </xf>
    <xf numFmtId="17" fontId="46" fillId="41" borderId="35" xfId="0" applyNumberFormat="1" applyFont="1" applyFill="1" applyBorder="1" applyAlignment="1">
      <alignment horizontal="center"/>
    </xf>
    <xf numFmtId="0" fontId="42" fillId="40" borderId="33" xfId="0" applyFont="1" applyFill="1" applyBorder="1" applyAlignment="1">
      <alignment horizontal="center" vertical="center" wrapText="1"/>
    </xf>
    <xf numFmtId="0" fontId="42" fillId="40" borderId="74" xfId="0" applyFont="1" applyFill="1" applyBorder="1" applyAlignment="1">
      <alignment horizontal="center" vertical="center" wrapText="1"/>
    </xf>
    <xf numFmtId="0" fontId="42" fillId="40" borderId="34" xfId="0" applyFont="1" applyFill="1" applyBorder="1" applyAlignment="1">
      <alignment horizontal="center" vertical="center" wrapText="1"/>
    </xf>
    <xf numFmtId="0" fontId="42" fillId="40" borderId="75" xfId="0" applyFont="1" applyFill="1" applyBorder="1" applyAlignment="1">
      <alignment horizontal="center" vertical="center" wrapText="1"/>
    </xf>
    <xf numFmtId="17" fontId="46" fillId="42" borderId="40" xfId="0" applyNumberFormat="1" applyFont="1" applyFill="1" applyBorder="1" applyAlignment="1">
      <alignment horizontal="center"/>
    </xf>
    <xf numFmtId="17" fontId="46" fillId="42" borderId="41" xfId="0" applyNumberFormat="1" applyFont="1" applyFill="1" applyBorder="1" applyAlignment="1">
      <alignment horizontal="center"/>
    </xf>
    <xf numFmtId="17" fontId="46" fillId="42" borderId="35" xfId="0" applyNumberFormat="1" applyFont="1" applyFill="1" applyBorder="1" applyAlignment="1">
      <alignment horizontal="center"/>
    </xf>
    <xf numFmtId="17" fontId="46" fillId="42" borderId="36" xfId="0" applyNumberFormat="1" applyFont="1" applyFill="1" applyBorder="1" applyAlignment="1">
      <alignment horizontal="center"/>
    </xf>
    <xf numFmtId="17" fontId="46" fillId="38" borderId="126" xfId="0" applyNumberFormat="1" applyFont="1" applyFill="1" applyBorder="1" applyAlignment="1">
      <alignment horizontal="center"/>
    </xf>
    <xf numFmtId="17" fontId="46" fillId="38" borderId="40" xfId="0" applyNumberFormat="1" applyFont="1" applyFill="1" applyBorder="1" applyAlignment="1">
      <alignment horizontal="center"/>
    </xf>
    <xf numFmtId="17" fontId="46" fillId="38" borderId="127" xfId="0" applyNumberFormat="1" applyFont="1" applyFill="1" applyBorder="1" applyAlignment="1">
      <alignment horizontal="center"/>
    </xf>
    <xf numFmtId="17" fontId="46" fillId="38" borderId="130" xfId="0" applyNumberFormat="1" applyFont="1" applyFill="1" applyBorder="1" applyAlignment="1">
      <alignment horizontal="center"/>
    </xf>
    <xf numFmtId="17" fontId="36" fillId="41" borderId="26" xfId="0" applyNumberFormat="1" applyFont="1" applyFill="1" applyBorder="1" applyAlignment="1">
      <alignment horizontal="center" vertical="center"/>
    </xf>
    <xf numFmtId="17" fontId="36" fillId="42" borderId="40" xfId="0" applyNumberFormat="1" applyFont="1" applyFill="1" applyBorder="1" applyAlignment="1">
      <alignment horizontal="center" vertical="center"/>
    </xf>
    <xf numFmtId="17" fontId="36" fillId="42" borderId="41" xfId="0" applyNumberFormat="1" applyFont="1" applyFill="1" applyBorder="1" applyAlignment="1">
      <alignment horizontal="center" vertical="center"/>
    </xf>
    <xf numFmtId="17" fontId="36" fillId="38" borderId="126" xfId="0" applyNumberFormat="1" applyFont="1" applyFill="1" applyBorder="1" applyAlignment="1">
      <alignment horizontal="center" vertical="center"/>
    </xf>
    <xf numFmtId="17" fontId="36" fillId="38" borderId="40" xfId="0" applyNumberFormat="1" applyFont="1" applyFill="1" applyBorder="1" applyAlignment="1">
      <alignment horizontal="center" vertical="center"/>
    </xf>
    <xf numFmtId="17" fontId="36" fillId="38" borderId="131" xfId="0" applyNumberFormat="1" applyFont="1" applyFill="1" applyBorder="1" applyAlignment="1">
      <alignment horizontal="center" vertical="center"/>
    </xf>
    <xf numFmtId="17" fontId="36" fillId="38" borderId="132" xfId="0" applyNumberFormat="1" applyFont="1" applyFill="1" applyBorder="1" applyAlignment="1">
      <alignment horizontal="center" vertical="center"/>
    </xf>
    <xf numFmtId="0" fontId="46" fillId="42" borderId="51" xfId="0" applyFont="1" applyFill="1" applyBorder="1" applyAlignment="1">
      <alignment horizontal="center" vertical="center" wrapText="1"/>
    </xf>
    <xf numFmtId="0" fontId="46" fillId="42" borderId="52" xfId="0" applyFont="1" applyFill="1" applyBorder="1" applyAlignment="1">
      <alignment horizontal="center" vertical="center" wrapText="1"/>
    </xf>
    <xf numFmtId="0" fontId="46" fillId="41" borderId="63" xfId="0" applyFont="1" applyFill="1" applyBorder="1" applyAlignment="1">
      <alignment horizontal="center" vertical="center"/>
    </xf>
    <xf numFmtId="17" fontId="46" fillId="41" borderId="45" xfId="0" applyNumberFormat="1" applyFont="1" applyFill="1" applyBorder="1" applyAlignment="1">
      <alignment horizontal="center" vertical="center"/>
    </xf>
    <xf numFmtId="17" fontId="46" fillId="41" borderId="46" xfId="0" applyNumberFormat="1" applyFont="1" applyFill="1" applyBorder="1" applyAlignment="1">
      <alignment horizontal="center" vertical="center"/>
    </xf>
    <xf numFmtId="0" fontId="42" fillId="40" borderId="76" xfId="0" applyFont="1" applyFill="1" applyBorder="1" applyAlignment="1">
      <alignment horizontal="center" vertical="center" wrapText="1"/>
    </xf>
    <xf numFmtId="0" fontId="42" fillId="40" borderId="81" xfId="0" applyFont="1" applyFill="1" applyBorder="1" applyAlignment="1">
      <alignment horizontal="center" vertical="center" wrapText="1"/>
    </xf>
    <xf numFmtId="0" fontId="42" fillId="40" borderId="56" xfId="0" applyFont="1" applyFill="1" applyBorder="1" applyAlignment="1">
      <alignment horizontal="center" vertical="center" wrapText="1"/>
    </xf>
    <xf numFmtId="17" fontId="46" fillId="38" borderId="45" xfId="0" applyNumberFormat="1" applyFont="1" applyFill="1" applyBorder="1" applyAlignment="1">
      <alignment horizontal="center" vertical="center"/>
    </xf>
    <xf numFmtId="17" fontId="46" fillId="38" borderId="46" xfId="0" applyNumberFormat="1" applyFont="1" applyFill="1" applyBorder="1" applyAlignment="1">
      <alignment horizontal="center" vertical="center"/>
    </xf>
    <xf numFmtId="17" fontId="46" fillId="38" borderId="47" xfId="0" applyNumberFormat="1" applyFont="1" applyFill="1" applyBorder="1" applyAlignment="1">
      <alignment horizontal="center" vertical="center"/>
    </xf>
    <xf numFmtId="0" fontId="46" fillId="41" borderId="64" xfId="0" applyFont="1" applyFill="1" applyBorder="1" applyAlignment="1">
      <alignment horizontal="center" vertical="center" wrapText="1"/>
    </xf>
    <xf numFmtId="0" fontId="46" fillId="41" borderId="123" xfId="0" applyFont="1" applyFill="1" applyBorder="1" applyAlignment="1">
      <alignment horizontal="center" vertical="center" wrapText="1"/>
    </xf>
    <xf numFmtId="17" fontId="46" fillId="42" borderId="45" xfId="0" applyNumberFormat="1" applyFont="1" applyFill="1" applyBorder="1" applyAlignment="1">
      <alignment horizontal="center" vertical="center"/>
    </xf>
    <xf numFmtId="17" fontId="46" fillId="42" borderId="46" xfId="0" applyNumberFormat="1" applyFont="1" applyFill="1" applyBorder="1" applyAlignment="1">
      <alignment horizontal="center" vertical="center"/>
    </xf>
    <xf numFmtId="17" fontId="46" fillId="42" borderId="47" xfId="0" applyNumberFormat="1" applyFont="1" applyFill="1" applyBorder="1" applyAlignment="1">
      <alignment horizontal="center" vertical="center"/>
    </xf>
    <xf numFmtId="0" fontId="46" fillId="38" borderId="66" xfId="0" applyFont="1" applyFill="1" applyBorder="1" applyAlignment="1">
      <alignment horizontal="center" vertical="center" wrapText="1"/>
    </xf>
    <xf numFmtId="0" fontId="46" fillId="38" borderId="65" xfId="0" applyFont="1" applyFill="1" applyBorder="1" applyAlignment="1">
      <alignment horizontal="center" vertical="center" wrapText="1"/>
    </xf>
    <xf numFmtId="0" fontId="46" fillId="38" borderId="64" xfId="0" applyFont="1" applyFill="1" applyBorder="1" applyAlignment="1">
      <alignment horizontal="center" vertical="center" wrapText="1"/>
    </xf>
    <xf numFmtId="0" fontId="46" fillId="38" borderId="123" xfId="0" applyFont="1" applyFill="1" applyBorder="1" applyAlignment="1">
      <alignment horizontal="center" vertical="center" wrapText="1"/>
    </xf>
    <xf numFmtId="0" fontId="46" fillId="42" borderId="50" xfId="0" applyFont="1" applyFill="1" applyBorder="1" applyAlignment="1">
      <alignment horizontal="center" vertical="center" wrapText="1"/>
    </xf>
    <xf numFmtId="17" fontId="46" fillId="42" borderId="76" xfId="0" applyNumberFormat="1" applyFont="1" applyFill="1" applyBorder="1" applyAlignment="1">
      <alignment horizontal="center" vertical="center"/>
    </xf>
    <xf numFmtId="17" fontId="46" fillId="42" borderId="77" xfId="0" applyNumberFormat="1" applyFont="1" applyFill="1" applyBorder="1" applyAlignment="1">
      <alignment horizontal="center" vertical="center"/>
    </xf>
    <xf numFmtId="17" fontId="46" fillId="42" borderId="78" xfId="0" applyNumberFormat="1" applyFont="1" applyFill="1" applyBorder="1" applyAlignment="1">
      <alignment horizontal="center" vertical="center"/>
    </xf>
    <xf numFmtId="0" fontId="42" fillId="40" borderId="81" xfId="0" applyFont="1" applyFill="1" applyBorder="1" applyAlignment="1">
      <alignment horizontal="center" vertical="center"/>
    </xf>
    <xf numFmtId="1" fontId="36" fillId="41" borderId="44" xfId="0" applyNumberFormat="1" applyFont="1" applyFill="1" applyBorder="1" applyAlignment="1">
      <alignment horizontal="center" vertical="center"/>
    </xf>
    <xf numFmtId="1" fontId="36" fillId="41" borderId="60" xfId="0" applyNumberFormat="1" applyFont="1" applyFill="1" applyBorder="1" applyAlignment="1">
      <alignment horizontal="center" vertical="center"/>
    </xf>
    <xf numFmtId="1" fontId="36" fillId="41" borderId="26" xfId="0" applyNumberFormat="1" applyFont="1" applyFill="1" applyBorder="1" applyAlignment="1">
      <alignment horizontal="center" vertical="center"/>
    </xf>
    <xf numFmtId="1" fontId="36" fillId="41" borderId="27" xfId="0" applyNumberFormat="1" applyFont="1" applyFill="1" applyBorder="1" applyAlignment="1">
      <alignment horizontal="center" vertical="center"/>
    </xf>
    <xf numFmtId="1" fontId="36" fillId="38" borderId="46" xfId="0" applyNumberFormat="1" applyFont="1" applyFill="1" applyBorder="1" applyAlignment="1">
      <alignment horizontal="center" vertical="center"/>
    </xf>
    <xf numFmtId="1" fontId="36" fillId="38" borderId="47" xfId="0" applyNumberFormat="1" applyFont="1" applyFill="1" applyBorder="1" applyAlignment="1">
      <alignment horizontal="center" vertical="center"/>
    </xf>
    <xf numFmtId="1" fontId="36" fillId="38" borderId="40" xfId="0" applyNumberFormat="1" applyFont="1" applyFill="1" applyBorder="1" applyAlignment="1">
      <alignment horizontal="center" vertical="center"/>
    </xf>
    <xf numFmtId="1" fontId="36" fillId="38" borderId="41" xfId="0" applyNumberFormat="1" applyFont="1" applyFill="1" applyBorder="1" applyAlignment="1">
      <alignment horizontal="center" vertical="center"/>
    </xf>
    <xf numFmtId="1" fontId="36" fillId="42" borderId="46" xfId="0" applyNumberFormat="1" applyFont="1" applyFill="1" applyBorder="1" applyAlignment="1">
      <alignment horizontal="center" vertical="center"/>
    </xf>
    <xf numFmtId="1" fontId="36" fillId="42" borderId="47" xfId="0" applyNumberFormat="1" applyFont="1" applyFill="1" applyBorder="1" applyAlignment="1">
      <alignment horizontal="center" vertical="center"/>
    </xf>
    <xf numFmtId="1" fontId="36" fillId="42" borderId="40" xfId="0" applyNumberFormat="1" applyFont="1" applyFill="1" applyBorder="1" applyAlignment="1">
      <alignment horizontal="center" vertical="center"/>
    </xf>
    <xf numFmtId="1" fontId="36" fillId="42" borderId="41" xfId="0" applyNumberFormat="1" applyFont="1" applyFill="1" applyBorder="1" applyAlignment="1">
      <alignment horizontal="center" vertical="center"/>
    </xf>
    <xf numFmtId="0" fontId="49" fillId="0" borderId="107" xfId="0" applyFont="1" applyBorder="1" applyAlignment="1">
      <alignment horizontal="center"/>
    </xf>
    <xf numFmtId="0" fontId="49" fillId="0" borderId="15" xfId="0" applyFont="1" applyBorder="1" applyAlignment="1">
      <alignment horizontal="center"/>
    </xf>
    <xf numFmtId="0" fontId="51" fillId="0" borderId="108" xfId="0" applyFont="1" applyBorder="1" applyAlignment="1">
      <alignment horizontal="center"/>
    </xf>
    <xf numFmtId="0" fontId="51" fillId="0" borderId="109" xfId="0" applyFont="1" applyBorder="1" applyAlignment="1">
      <alignment horizontal="center"/>
    </xf>
    <xf numFmtId="0" fontId="49" fillId="0" borderId="105" xfId="0" applyFont="1" applyBorder="1" applyAlignment="1">
      <alignment horizontal="center"/>
    </xf>
    <xf numFmtId="0" fontId="49" fillId="0" borderId="14" xfId="0" applyFont="1" applyBorder="1" applyAlignment="1">
      <alignment horizontal="center"/>
    </xf>
    <xf numFmtId="0" fontId="49" fillId="0" borderId="21" xfId="0" applyFont="1" applyBorder="1" applyAlignment="1">
      <alignment horizontal="center"/>
    </xf>
    <xf numFmtId="0" fontId="51" fillId="38" borderId="13" xfId="0" applyFont="1" applyFill="1" applyBorder="1" applyAlignment="1">
      <alignment horizontal="center"/>
    </xf>
    <xf numFmtId="0" fontId="51" fillId="38" borderId="21" xfId="0" applyFont="1" applyFill="1" applyBorder="1" applyAlignment="1">
      <alignment horizontal="center"/>
    </xf>
    <xf numFmtId="0" fontId="49" fillId="0" borderId="99" xfId="0" applyFont="1" applyBorder="1" applyAlignment="1">
      <alignment horizontal="center"/>
    </xf>
    <xf numFmtId="0" fontId="49" fillId="0" borderId="0" xfId="0" applyFont="1" applyAlignment="1">
      <alignment horizontal="center"/>
    </xf>
    <xf numFmtId="0" fontId="37" fillId="0" borderId="0" xfId="0" applyFont="1" applyAlignment="1">
      <alignment horizontal="left" vertical="center" wrapText="1"/>
    </xf>
    <xf numFmtId="0" fontId="50" fillId="40" borderId="102" xfId="0" applyFont="1" applyFill="1" applyBorder="1" applyAlignment="1">
      <alignment horizontal="center" vertical="center"/>
    </xf>
    <xf numFmtId="0" fontId="50" fillId="40" borderId="103" xfId="0" applyFont="1" applyFill="1" applyBorder="1" applyAlignment="1">
      <alignment horizontal="center" vertical="center"/>
    </xf>
    <xf numFmtId="0" fontId="50" fillId="40" borderId="104" xfId="0" applyFont="1" applyFill="1" applyBorder="1" applyAlignment="1">
      <alignment horizontal="center" vertical="center"/>
    </xf>
    <xf numFmtId="0" fontId="51" fillId="0" borderId="106" xfId="0" applyFont="1" applyBorder="1" applyAlignment="1">
      <alignment horizontal="center" vertical="center"/>
    </xf>
    <xf numFmtId="0" fontId="51" fillId="0" borderId="18" xfId="0" applyFont="1" applyBorder="1" applyAlignment="1">
      <alignment horizontal="center" vertical="center"/>
    </xf>
    <xf numFmtId="0" fontId="51" fillId="38" borderId="138" xfId="0" applyFont="1" applyFill="1" applyBorder="1" applyAlignment="1">
      <alignment horizontal="center"/>
    </xf>
    <xf numFmtId="0" fontId="51" fillId="38" borderId="105" xfId="0" applyFont="1" applyFill="1" applyBorder="1" applyAlignment="1">
      <alignment horizontal="center" vertical="center"/>
    </xf>
    <xf numFmtId="0" fontId="51" fillId="38" borderId="21" xfId="0" applyFont="1" applyFill="1" applyBorder="1" applyAlignment="1">
      <alignment horizontal="center" vertical="center"/>
    </xf>
    <xf numFmtId="0" fontId="49" fillId="0" borderId="106" xfId="0" applyFont="1" applyBorder="1" applyAlignment="1">
      <alignment horizontal="center"/>
    </xf>
    <xf numFmtId="0" fontId="49" fillId="0" borderId="18" xfId="0" applyFont="1" applyBorder="1" applyAlignment="1">
      <alignment horizontal="center"/>
    </xf>
    <xf numFmtId="0" fontId="50" fillId="40" borderId="97" xfId="0" applyFont="1" applyFill="1" applyBorder="1" applyAlignment="1">
      <alignment horizontal="center" vertical="center"/>
    </xf>
    <xf numFmtId="0" fontId="50" fillId="40" borderId="98" xfId="0" applyFont="1" applyFill="1" applyBorder="1" applyAlignment="1">
      <alignment horizontal="center" vertical="center"/>
    </xf>
    <xf numFmtId="0" fontId="50" fillId="40" borderId="91" xfId="0" applyFont="1" applyFill="1" applyBorder="1" applyAlignment="1">
      <alignment horizontal="center" vertical="center"/>
    </xf>
    <xf numFmtId="0" fontId="49" fillId="0" borderId="92" xfId="0" applyFont="1" applyBorder="1" applyAlignment="1">
      <alignment horizontal="center"/>
    </xf>
    <xf numFmtId="0" fontId="49" fillId="0" borderId="0" xfId="0" applyFont="1" applyAlignment="1">
      <alignment horizontal="left" vertical="center"/>
    </xf>
    <xf numFmtId="0" fontId="49" fillId="0" borderId="92" xfId="0" applyFont="1" applyBorder="1" applyAlignment="1">
      <alignment horizontal="left" vertical="center"/>
    </xf>
    <xf numFmtId="0" fontId="51" fillId="0" borderId="99" xfId="0" applyFont="1" applyBorder="1" applyAlignment="1">
      <alignment horizontal="center"/>
    </xf>
    <xf numFmtId="0" fontId="51" fillId="0" borderId="19" xfId="0" applyFont="1" applyBorder="1" applyAlignment="1">
      <alignment horizontal="center"/>
    </xf>
    <xf numFmtId="0" fontId="49" fillId="0" borderId="20" xfId="0" applyFont="1" applyBorder="1" applyAlignment="1">
      <alignment horizontal="center"/>
    </xf>
    <xf numFmtId="0" fontId="40" fillId="0" borderId="106" xfId="0" applyFont="1" applyBorder="1" applyAlignment="1">
      <alignment horizontal="center" vertical="center" wrapText="1"/>
    </xf>
    <xf numFmtId="0" fontId="40" fillId="0" borderId="99" xfId="0" applyFont="1" applyBorder="1" applyAlignment="1">
      <alignment horizontal="center" vertical="center" wrapText="1"/>
    </xf>
    <xf numFmtId="0" fontId="40" fillId="0" borderId="100" xfId="0" applyFont="1" applyBorder="1" applyAlignment="1">
      <alignment horizontal="center" vertical="center" wrapText="1"/>
    </xf>
    <xf numFmtId="0" fontId="40" fillId="0" borderId="18" xfId="0" applyFont="1" applyBorder="1" applyAlignment="1">
      <alignment horizontal="center" vertical="center"/>
    </xf>
    <xf numFmtId="0" fontId="40" fillId="0" borderId="0" xfId="0" applyFont="1" applyAlignment="1">
      <alignment horizontal="center" vertical="center"/>
    </xf>
    <xf numFmtId="0" fontId="40" fillId="0" borderId="101" xfId="0" applyFont="1" applyBorder="1" applyAlignment="1">
      <alignment horizontal="center" vertical="center"/>
    </xf>
    <xf numFmtId="0" fontId="51" fillId="0" borderId="100" xfId="0" applyFont="1" applyBorder="1" applyAlignment="1">
      <alignment horizontal="center"/>
    </xf>
    <xf numFmtId="0" fontId="51" fillId="0" borderId="118" xfId="0" applyFont="1" applyBorder="1" applyAlignment="1">
      <alignment horizontal="center"/>
    </xf>
    <xf numFmtId="0" fontId="49" fillId="0" borderId="119" xfId="0" applyFont="1" applyBorder="1" applyAlignment="1">
      <alignment horizontal="center"/>
    </xf>
    <xf numFmtId="0" fontId="49" fillId="0" borderId="90" xfId="0" applyFont="1" applyBorder="1" applyAlignment="1">
      <alignment horizontal="center"/>
    </xf>
    <xf numFmtId="0" fontId="51" fillId="0" borderId="0" xfId="0" applyFont="1" applyAlignment="1">
      <alignment horizontal="center"/>
    </xf>
    <xf numFmtId="0" fontId="46" fillId="38" borderId="105" xfId="0" applyFont="1" applyFill="1" applyBorder="1" applyAlignment="1">
      <alignment horizontal="center" vertical="center" wrapText="1"/>
    </xf>
    <xf numFmtId="0" fontId="46" fillId="38" borderId="14" xfId="0" applyFont="1" applyFill="1" applyBorder="1" applyAlignment="1">
      <alignment horizontal="center" vertical="center" wrapText="1"/>
    </xf>
    <xf numFmtId="0" fontId="46" fillId="38" borderId="21" xfId="0" applyFont="1" applyFill="1" applyBorder="1" applyAlignment="1">
      <alignment horizontal="center" vertical="center" wrapText="1"/>
    </xf>
    <xf numFmtId="0" fontId="46" fillId="38" borderId="105" xfId="0" applyFont="1" applyFill="1" applyBorder="1" applyAlignment="1">
      <alignment horizontal="center" vertical="center"/>
    </xf>
    <xf numFmtId="0" fontId="46" fillId="38" borderId="14" xfId="0" applyFont="1" applyFill="1" applyBorder="1" applyAlignment="1">
      <alignment horizontal="center" vertical="center"/>
    </xf>
    <xf numFmtId="0" fontId="46" fillId="38" borderId="21" xfId="0" applyFont="1" applyFill="1" applyBorder="1" applyAlignment="1">
      <alignment horizontal="center" vertical="center"/>
    </xf>
    <xf numFmtId="0" fontId="40" fillId="0" borderId="120" xfId="0" applyFont="1" applyBorder="1" applyAlignment="1">
      <alignment horizontal="center" vertical="center"/>
    </xf>
    <xf numFmtId="0" fontId="40" fillId="0" borderId="92" xfId="0" applyFont="1" applyBorder="1" applyAlignment="1">
      <alignment horizontal="center" vertical="center"/>
    </xf>
    <xf numFmtId="0" fontId="40" fillId="0" borderId="90" xfId="0" applyFont="1" applyBorder="1" applyAlignment="1">
      <alignment horizontal="center" vertical="center"/>
    </xf>
    <xf numFmtId="0" fontId="57" fillId="0" borderId="106" xfId="0" applyFont="1" applyBorder="1" applyAlignment="1">
      <alignment horizontal="left" vertical="center" wrapText="1"/>
    </xf>
    <xf numFmtId="0" fontId="57" fillId="0" borderId="18" xfId="0" applyFont="1" applyBorder="1" applyAlignment="1">
      <alignment horizontal="left" vertical="center" wrapText="1"/>
    </xf>
    <xf numFmtId="0" fontId="57" fillId="0" borderId="120" xfId="0" applyFont="1" applyBorder="1" applyAlignment="1">
      <alignment horizontal="left" vertical="center" wrapText="1"/>
    </xf>
    <xf numFmtId="0" fontId="57" fillId="0" borderId="99" xfId="0" applyFont="1" applyBorder="1" applyAlignment="1">
      <alignment horizontal="left" vertical="center" wrapText="1"/>
    </xf>
    <xf numFmtId="0" fontId="57" fillId="0" borderId="0" xfId="0" applyFont="1" applyAlignment="1">
      <alignment horizontal="left" vertical="center" wrapText="1"/>
    </xf>
    <xf numFmtId="0" fontId="57" fillId="0" borderId="92" xfId="0" applyFont="1" applyBorder="1" applyAlignment="1">
      <alignment horizontal="left" vertical="center" wrapText="1"/>
    </xf>
    <xf numFmtId="0" fontId="57" fillId="0" borderId="100" xfId="0" applyFont="1" applyBorder="1" applyAlignment="1">
      <alignment horizontal="left" vertical="center" wrapText="1"/>
    </xf>
    <xf numFmtId="0" fontId="57" fillId="0" borderId="101" xfId="0" applyFont="1" applyBorder="1" applyAlignment="1">
      <alignment horizontal="left" vertical="center" wrapText="1"/>
    </xf>
    <xf numFmtId="0" fontId="57" fillId="0" borderId="90" xfId="0" applyFont="1" applyBorder="1" applyAlignment="1">
      <alignment horizontal="left" vertical="center" wrapText="1"/>
    </xf>
    <xf numFmtId="0" fontId="40" fillId="42" borderId="105" xfId="0" applyFont="1" applyFill="1" applyBorder="1" applyAlignment="1">
      <alignment horizontal="center" wrapText="1"/>
    </xf>
    <xf numFmtId="0" fontId="40" fillId="42" borderId="14" xfId="0" applyFont="1" applyFill="1" applyBorder="1" applyAlignment="1">
      <alignment horizontal="center" wrapText="1"/>
    </xf>
    <xf numFmtId="0" fontId="40" fillId="0" borderId="106" xfId="0" applyFont="1" applyBorder="1" applyAlignment="1">
      <alignment horizontal="left" vertical="center" wrapText="1"/>
    </xf>
    <xf numFmtId="0" fontId="40" fillId="0" borderId="18" xfId="0" applyFont="1" applyBorder="1" applyAlignment="1">
      <alignment horizontal="left" vertical="center" wrapText="1"/>
    </xf>
    <xf numFmtId="0" fontId="40" fillId="0" borderId="99" xfId="0" applyFont="1" applyBorder="1" applyAlignment="1">
      <alignment horizontal="left" vertical="center" wrapText="1"/>
    </xf>
    <xf numFmtId="0" fontId="40" fillId="0" borderId="0" xfId="0" applyFont="1" applyAlignment="1">
      <alignment horizontal="left" vertical="center" wrapText="1"/>
    </xf>
    <xf numFmtId="0" fontId="40" fillId="0" borderId="107" xfId="0" applyFont="1" applyBorder="1" applyAlignment="1">
      <alignment horizontal="left" vertical="center" wrapText="1"/>
    </xf>
    <xf numFmtId="0" fontId="40" fillId="0" borderId="15" xfId="0" applyFont="1" applyBorder="1" applyAlignment="1">
      <alignment horizontal="left" vertical="center" wrapText="1"/>
    </xf>
    <xf numFmtId="9" fontId="40" fillId="0" borderId="18" xfId="0" applyNumberFormat="1" applyFont="1" applyBorder="1" applyAlignment="1">
      <alignment horizontal="center" vertical="center"/>
    </xf>
    <xf numFmtId="9" fontId="40" fillId="0" borderId="0" xfId="0" applyNumberFormat="1" applyFont="1" applyAlignment="1">
      <alignment horizontal="center" vertical="center"/>
    </xf>
    <xf numFmtId="9" fontId="40" fillId="0" borderId="15" xfId="0" applyNumberFormat="1" applyFont="1" applyBorder="1" applyAlignment="1">
      <alignment horizontal="center" vertical="center"/>
    </xf>
    <xf numFmtId="9" fontId="40" fillId="0" borderId="120" xfId="0" applyNumberFormat="1" applyFont="1" applyBorder="1" applyAlignment="1">
      <alignment horizontal="center" vertical="center"/>
    </xf>
    <xf numFmtId="9" fontId="40" fillId="0" borderId="92" xfId="0" applyNumberFormat="1" applyFont="1" applyBorder="1" applyAlignment="1">
      <alignment horizontal="center" vertical="center"/>
    </xf>
    <xf numFmtId="9" fontId="40" fillId="0" borderId="121" xfId="0" applyNumberFormat="1" applyFont="1" applyBorder="1" applyAlignment="1">
      <alignment horizontal="center" vertical="center"/>
    </xf>
    <xf numFmtId="0" fontId="56" fillId="0" borderId="106" xfId="0" applyFont="1" applyBorder="1" applyAlignment="1">
      <alignment horizontal="left" vertical="center" wrapText="1"/>
    </xf>
    <xf numFmtId="0" fontId="56" fillId="0" borderId="18" xfId="0" applyFont="1" applyBorder="1" applyAlignment="1">
      <alignment horizontal="left" vertical="center" wrapText="1"/>
    </xf>
    <xf numFmtId="0" fontId="56" fillId="0" borderId="120" xfId="0" applyFont="1" applyBorder="1" applyAlignment="1">
      <alignment horizontal="left" vertical="center" wrapText="1"/>
    </xf>
    <xf numFmtId="0" fontId="56" fillId="0" borderId="99" xfId="0" applyFont="1" applyBorder="1" applyAlignment="1">
      <alignment horizontal="left" vertical="center" wrapText="1"/>
    </xf>
    <xf numFmtId="0" fontId="56" fillId="0" borderId="0" xfId="0" applyFont="1" applyAlignment="1">
      <alignment horizontal="left" vertical="center" wrapText="1"/>
    </xf>
    <xf numFmtId="0" fontId="56" fillId="0" borderId="92" xfId="0" applyFont="1" applyBorder="1" applyAlignment="1">
      <alignment horizontal="left" vertical="center" wrapText="1"/>
    </xf>
    <xf numFmtId="0" fontId="56" fillId="0" borderId="100" xfId="0" applyFont="1" applyBorder="1" applyAlignment="1">
      <alignment horizontal="left" vertical="center" wrapText="1"/>
    </xf>
    <xf numFmtId="0" fontId="56" fillId="0" borderId="101" xfId="0" applyFont="1" applyBorder="1" applyAlignment="1">
      <alignment horizontal="left" vertical="center" wrapText="1"/>
    </xf>
    <xf numFmtId="0" fontId="56" fillId="0" borderId="90" xfId="0" applyFont="1" applyBorder="1" applyAlignment="1">
      <alignment horizontal="left" vertical="center" wrapText="1"/>
    </xf>
    <xf numFmtId="0" fontId="40" fillId="0" borderId="120" xfId="0" applyFont="1" applyBorder="1" applyAlignment="1">
      <alignment horizontal="left" vertical="center" wrapText="1"/>
    </xf>
    <xf numFmtId="0" fontId="40" fillId="0" borderId="92" xfId="0" applyFont="1" applyBorder="1" applyAlignment="1">
      <alignment horizontal="left" vertical="center" wrapText="1"/>
    </xf>
    <xf numFmtId="0" fontId="40" fillId="0" borderId="121" xfId="0" applyFont="1" applyBorder="1" applyAlignment="1">
      <alignment horizontal="left" vertical="center" wrapText="1"/>
    </xf>
    <xf numFmtId="0" fontId="46" fillId="0" borderId="142" xfId="0" applyFont="1" applyBorder="1" applyAlignment="1">
      <alignment horizontal="center"/>
    </xf>
    <xf numFmtId="0" fontId="46" fillId="0" borderId="14" xfId="0" applyFont="1" applyBorder="1" applyAlignment="1">
      <alignment horizontal="center"/>
    </xf>
    <xf numFmtId="0" fontId="46" fillId="0" borderId="21" xfId="0" applyFont="1" applyBorder="1" applyAlignment="1">
      <alignment horizontal="center"/>
    </xf>
    <xf numFmtId="0" fontId="49" fillId="0" borderId="142" xfId="0" applyFont="1" applyBorder="1" applyAlignment="1">
      <alignment horizontal="center"/>
    </xf>
    <xf numFmtId="0" fontId="51" fillId="38" borderId="142" xfId="0" applyFont="1" applyFill="1" applyBorder="1" applyAlignment="1">
      <alignment horizontal="center"/>
    </xf>
    <xf numFmtId="0" fontId="51" fillId="38" borderId="14" xfId="0" applyFont="1" applyFill="1" applyBorder="1" applyAlignment="1">
      <alignment horizontal="center"/>
    </xf>
    <xf numFmtId="0" fontId="40" fillId="0" borderId="57" xfId="0" applyFont="1" applyBorder="1" applyAlignment="1">
      <alignment horizontal="left" vertical="center" wrapText="1"/>
    </xf>
    <xf numFmtId="0" fontId="46" fillId="0" borderId="58" xfId="0" applyFont="1" applyBorder="1" applyAlignment="1">
      <alignment horizontal="left" vertical="center" wrapText="1"/>
    </xf>
    <xf numFmtId="0" fontId="46" fillId="0" borderId="80" xfId="0" applyFont="1" applyBorder="1" applyAlignment="1">
      <alignment horizontal="left" vertical="center" wrapText="1"/>
    </xf>
    <xf numFmtId="0" fontId="42" fillId="40" borderId="139" xfId="0" applyFont="1" applyFill="1" applyBorder="1" applyAlignment="1">
      <alignment horizontal="center" vertical="center"/>
    </xf>
    <xf numFmtId="0" fontId="42" fillId="40" borderId="140" xfId="0" applyFont="1" applyFill="1" applyBorder="1" applyAlignment="1">
      <alignment horizontal="center" vertical="center"/>
    </xf>
    <xf numFmtId="0" fontId="42" fillId="40" borderId="141" xfId="0" applyFont="1" applyFill="1" applyBorder="1" applyAlignment="1">
      <alignment horizontal="center" vertical="center"/>
    </xf>
    <xf numFmtId="0" fontId="51" fillId="0" borderId="142" xfId="0" applyFont="1" applyBorder="1" applyAlignment="1">
      <alignment horizontal="center" vertical="center"/>
    </xf>
    <xf numFmtId="0" fontId="51" fillId="0" borderId="14" xfId="0" applyFont="1" applyBorder="1" applyAlignment="1">
      <alignment horizontal="center" vertical="center"/>
    </xf>
    <xf numFmtId="0" fontId="51" fillId="0" borderId="21" xfId="0" applyFont="1" applyBorder="1" applyAlignment="1">
      <alignment horizontal="center" vertical="center"/>
    </xf>
    <xf numFmtId="0" fontId="51" fillId="38" borderId="13" xfId="0" applyFont="1" applyFill="1" applyBorder="1" applyAlignment="1">
      <alignment horizontal="center" vertical="center"/>
    </xf>
    <xf numFmtId="0" fontId="46" fillId="38" borderId="13" xfId="0" applyFont="1" applyFill="1" applyBorder="1" applyAlignment="1">
      <alignment horizontal="center" vertical="center"/>
    </xf>
    <xf numFmtId="0" fontId="46" fillId="38" borderId="143" xfId="0" applyFont="1" applyFill="1" applyBorder="1" applyAlignment="1">
      <alignment horizontal="center" vertical="center"/>
    </xf>
    <xf numFmtId="0" fontId="50" fillId="40" borderId="124" xfId="0" applyFont="1" applyFill="1" applyBorder="1" applyAlignment="1">
      <alignment horizontal="center" vertical="center"/>
    </xf>
    <xf numFmtId="0" fontId="50" fillId="40" borderId="125" xfId="0" applyFont="1" applyFill="1" applyBorder="1" applyAlignment="1">
      <alignment horizontal="center" vertical="center"/>
    </xf>
  </cellXfs>
  <cellStyles count="109">
    <cellStyle name="20% - Accent1" xfId="20" builtinId="30" customBuiltin="1"/>
    <cellStyle name="20% - Accent2" xfId="24" builtinId="34" customBuiltin="1"/>
    <cellStyle name="20% - Accent3" xfId="28" builtinId="38" customBuiltin="1"/>
    <cellStyle name="20% - Accent4" xfId="32" builtinId="42" customBuiltin="1"/>
    <cellStyle name="20% - Accent5" xfId="36" builtinId="46" customBuiltin="1"/>
    <cellStyle name="20% - Accent6" xfId="40" builtinId="50" customBuiltin="1"/>
    <cellStyle name="40% - Accent1" xfId="21" builtinId="31" customBuiltin="1"/>
    <cellStyle name="40% - Accent2" xfId="25" builtinId="35" customBuiltin="1"/>
    <cellStyle name="40% - Accent3" xfId="29" builtinId="39" customBuiltin="1"/>
    <cellStyle name="40% - Accent4" xfId="33" builtinId="43" customBuiltin="1"/>
    <cellStyle name="40% - Accent5" xfId="37" builtinId="47" customBuiltin="1"/>
    <cellStyle name="40% - Accent6" xfId="41" builtinId="51" customBuiltin="1"/>
    <cellStyle name="60% - Accent1" xfId="22" builtinId="32" customBuiltin="1"/>
    <cellStyle name="60% - Accent1 2" xfId="81" xr:uid="{82A3751A-27AE-4B6E-9070-A49BB0584F81}"/>
    <cellStyle name="60% - Accent1 3" xfId="63" xr:uid="{670938D3-2D68-4ADD-9CCC-E0EFAA2B5489}"/>
    <cellStyle name="60% - Accent2" xfId="26" builtinId="36" customBuiltin="1"/>
    <cellStyle name="60% - Accent2 2" xfId="82" xr:uid="{ED87FAD5-7FFF-4DE6-8C20-AFE708C7CF96}"/>
    <cellStyle name="60% - Accent2 3" xfId="64" xr:uid="{7F85B481-E549-4EC4-A338-FE8EC3C57691}"/>
    <cellStyle name="60% - Accent3" xfId="30" builtinId="40" customBuiltin="1"/>
    <cellStyle name="60% - Accent3 2" xfId="83" xr:uid="{06D1B825-5C5E-477E-B196-7B11F96CBA35}"/>
    <cellStyle name="60% - Accent3 3" xfId="65" xr:uid="{2383F664-529F-4487-9787-758B50CC0411}"/>
    <cellStyle name="60% - Accent4" xfId="34" builtinId="44" customBuiltin="1"/>
    <cellStyle name="60% - Accent4 2" xfId="84" xr:uid="{81578C91-67A1-4901-816F-C74C8D9D8BA8}"/>
    <cellStyle name="60% - Accent4 3" xfId="66" xr:uid="{E7E9B988-63D1-40DB-A5B4-603500F44FB4}"/>
    <cellStyle name="60% - Accent5" xfId="38" builtinId="48" customBuiltin="1"/>
    <cellStyle name="60% - Accent5 2" xfId="85" xr:uid="{32EC4F9A-7332-4E1A-BE43-ECFBDA58158E}"/>
    <cellStyle name="60% - Accent5 3" xfId="67" xr:uid="{93F7DB0E-A299-4A5D-A127-5744048B2340}"/>
    <cellStyle name="60% - Accent6" xfId="42" builtinId="52" customBuiltin="1"/>
    <cellStyle name="60% - Accent6 2" xfId="86" xr:uid="{12C82A36-DAD1-42B7-8EBC-B300FE138C88}"/>
    <cellStyle name="60% - Accent6 3" xfId="68" xr:uid="{09F569E5-3762-4C74-8100-CF61DD06FD05}"/>
    <cellStyle name="Accent1" xfId="19" builtinId="29" customBuiltin="1"/>
    <cellStyle name="Accent2" xfId="23" builtinId="33" customBuiltin="1"/>
    <cellStyle name="Accent3" xfId="27" builtinId="37" customBuiltin="1"/>
    <cellStyle name="Accent4" xfId="31" builtinId="41" customBuiltin="1"/>
    <cellStyle name="Accent5" xfId="35" builtinId="45" customBuiltin="1"/>
    <cellStyle name="Accent6" xfId="39" builtinId="49" customBuiltin="1"/>
    <cellStyle name="Bad" xfId="8" builtinId="27" customBuiltin="1"/>
    <cellStyle name="Calculation" xfId="12" builtinId="22" customBuiltin="1"/>
    <cellStyle name="Check Cell" xfId="14" builtinId="23" customBuiltin="1"/>
    <cellStyle name="Comma" xfId="59" builtinId="3"/>
    <cellStyle name="Comma 2" xfId="46" xr:uid="{55CFA612-9E5D-4192-B545-535CD066F582}"/>
    <cellStyle name="Comma 2 2" xfId="75" xr:uid="{1EE11E7C-C757-4C41-AFED-640BF1B8981A}"/>
    <cellStyle name="Comma 2 2 2" xfId="98" xr:uid="{1092C77F-A738-467E-BCA5-C6D74BB04A31}"/>
    <cellStyle name="Comma 2 2 3" xfId="104" xr:uid="{53C73A54-12CE-4A6B-8891-11F3A536DA00}"/>
    <cellStyle name="Comma 2 2 4" xfId="92" xr:uid="{25A420B4-0738-441C-9537-07D2FA2075A8}"/>
    <cellStyle name="Comma 2 3" xfId="95" xr:uid="{6BDFB406-3BB8-4198-A0AC-A92F76B8AE6C}"/>
    <cellStyle name="Comma 2 4" xfId="101" xr:uid="{AEDC1BC1-16D4-4EC5-88AD-680139CEA560}"/>
    <cellStyle name="Comma 2 5" xfId="89" xr:uid="{65C783AD-2636-4A80-9927-CE1840F16325}"/>
    <cellStyle name="Comma 2 6" xfId="71" xr:uid="{BFECD781-C72A-4FAB-B27E-DDD191861AAD}"/>
    <cellStyle name="Comma 3" xfId="45" xr:uid="{2A31BA17-0F9E-49DF-B223-F396B1C8A273}"/>
    <cellStyle name="Comma 3 2" xfId="96" xr:uid="{0B2DB823-2EE8-41D4-B5D8-117989F67706}"/>
    <cellStyle name="Comma 3 3" xfId="102" xr:uid="{F9FB66EE-B1BE-4B4F-9DFD-B0791835680F}"/>
    <cellStyle name="Comma 3 4" xfId="90" xr:uid="{89DCDEC0-CB9C-42D5-A569-6A2A9CB2DD6A}"/>
    <cellStyle name="Comma 3 5" xfId="73" xr:uid="{0790C514-1230-4DAE-A096-2B9D69EF1AD0}"/>
    <cellStyle name="Comma 4" xfId="55" xr:uid="{51C6E268-533F-4D36-9C2B-8061D9130AFB}"/>
    <cellStyle name="Comma 4 2" xfId="93" xr:uid="{47047C19-23EA-4923-A54A-0C34C5170128}"/>
    <cellStyle name="Comma 4 3" xfId="87" xr:uid="{F04BF46C-E896-414E-AD15-9627FFF9162D}"/>
    <cellStyle name="Comma 5" xfId="99" xr:uid="{50BD945C-A968-482E-97AF-2FBB8CCCD040}"/>
    <cellStyle name="Comma 6" xfId="105" xr:uid="{BB14473B-A0BF-4AF7-83EA-1AB983401EA6}"/>
    <cellStyle name="Comma 7" xfId="88" xr:uid="{CA2A3435-31CB-4407-85BC-DC365EF91855}"/>
    <cellStyle name="Comma 8" xfId="60" xr:uid="{8FEE57B5-9D98-4115-8477-DF6FFC636899}"/>
    <cellStyle name="Currency 2" xfId="48" xr:uid="{59A96AEE-F556-48D9-AECB-95483B6CC779}"/>
    <cellStyle name="Currency 2 2" xfId="97" xr:uid="{AB9E7C66-3530-494C-A790-FEF6DA4AAE02}"/>
    <cellStyle name="Currency 2 3" xfId="103" xr:uid="{6ED10736-65F8-42E3-A2BE-14EDEF52F00D}"/>
    <cellStyle name="Currency 2 4" xfId="91" xr:uid="{1A661553-0615-4DAA-816F-E051F5D36DB5}"/>
    <cellStyle name="Currency 2 5" xfId="74" xr:uid="{BE1A8FF7-58AA-4226-9787-710C851DEACF}"/>
    <cellStyle name="Currency 3" xfId="47" xr:uid="{ACAAC481-DB83-4659-B17B-586F744CC71F}"/>
    <cellStyle name="Currency 3 2" xfId="94" xr:uid="{4C2EEE4E-A41B-4BAF-B600-BD8D494B0A52}"/>
    <cellStyle name="Currency 4" xfId="100" xr:uid="{7B986D0D-1A12-4934-8491-C7F0F6397A1F}"/>
    <cellStyle name="Currency 5" xfId="70" xr:uid="{8A943513-98CB-430D-AB8E-672BDE91E24B}"/>
    <cellStyle name="Explanatory Text" xfId="17" builtinId="53" customBuiltin="1"/>
    <cellStyle name="Good" xfId="7" builtinId="26" customBuiltin="1"/>
    <cellStyle name="GPT Style Primary" xfId="76" xr:uid="{94FEDCEC-1991-4C1F-9636-49E1477BF385}"/>
    <cellStyle name="GPT Style Secondary" xfId="78" xr:uid="{3FFF5454-CD3C-4FFF-A6AC-74DEEBDEACC1}"/>
    <cellStyle name="GPT Style Secondary 3" xfId="69" xr:uid="{ED902ADB-21D0-49B8-8C2D-A266A5076E1B}"/>
    <cellStyle name="Heading 1" xfId="3" builtinId="16" customBuiltin="1"/>
    <cellStyle name="Heading 2" xfId="4" builtinId="17" customBuiltin="1"/>
    <cellStyle name="Heading 3" xfId="5" builtinId="18" customBuiltin="1"/>
    <cellStyle name="Heading 4" xfId="6" builtinId="19" customBuiltin="1"/>
    <cellStyle name="Input" xfId="10" builtinId="20" customBuiltin="1"/>
    <cellStyle name="Linked Cell" xfId="13" builtinId="24" customBuiltin="1"/>
    <cellStyle name="Neutral" xfId="9" builtinId="28" customBuiltin="1"/>
    <cellStyle name="Neutral 2" xfId="80" xr:uid="{0E6AED43-0A15-4818-A904-CBE4DBC9B4F4}"/>
    <cellStyle name="Neutral 3" xfId="62" xr:uid="{16A02F0C-DB49-4058-ABDD-270E40EBDA76}"/>
    <cellStyle name="Normal" xfId="0" builtinId="0"/>
    <cellStyle name="Normal 10 2 10" xfId="54" xr:uid="{FC4DF789-A918-460A-8F8E-6AB0FC416E62}"/>
    <cellStyle name="Normal 10 2 2" xfId="108" xr:uid="{EFE4C865-2ADC-4CE9-8EBC-B82A56F45EA9}"/>
    <cellStyle name="Normal 2" xfId="49" xr:uid="{BC7530C5-2B45-4F19-AA93-95D31C2B8050}"/>
    <cellStyle name="Normal 2 11" xfId="77" xr:uid="{84073667-DD42-4DCB-8E17-ECB4E0544C59}"/>
    <cellStyle name="Normal 2 2" xfId="106" xr:uid="{C9393FC8-1B95-4277-A538-289CE78A28BC}"/>
    <cellStyle name="Normal 3" xfId="50" xr:uid="{4BF4A47C-DF80-4E63-98C3-23794C0E1263}"/>
    <cellStyle name="Normal 3 2" xfId="79" xr:uid="{DB3C8969-AD1A-4CAF-8F7A-B28D3000D732}"/>
    <cellStyle name="Normal 4" xfId="44" xr:uid="{47C4C572-A450-453C-BA3A-95F357DD2A68}"/>
    <cellStyle name="Normal 5" xfId="53" xr:uid="{9303F6D4-B9C2-49A5-9643-70E18381AE5B}"/>
    <cellStyle name="Normal 6" xfId="56" xr:uid="{65084A98-DA9A-441F-B54E-F908E0939951}"/>
    <cellStyle name="Normal 7" xfId="58" xr:uid="{477A633C-6A74-41D7-A454-95824616FDCD}"/>
    <cellStyle name="Normal 8" xfId="107" xr:uid="{BA827CBE-A73C-4E88-BE4D-B1716BC74EC3}"/>
    <cellStyle name="Normal_091201_Monthly PL contribution_redline reports 2" xfId="43" xr:uid="{EA44EF70-0D09-433C-9FDF-6C27A0D2C49B}"/>
    <cellStyle name="Note" xfId="16" builtinId="10" customBuiltin="1"/>
    <cellStyle name="Output" xfId="11" builtinId="21" customBuiltin="1"/>
    <cellStyle name="Percent" xfId="1" builtinId="5"/>
    <cellStyle name="Percent 2" xfId="52" xr:uid="{F11D8A0D-C19A-4E73-9AD1-79C1AB4C4F8B}"/>
    <cellStyle name="Percent 3" xfId="51" xr:uid="{0A68C536-8FDD-4563-8C61-5141E02A3882}"/>
    <cellStyle name="Percent 4" xfId="57" xr:uid="{F5C0358C-DCA2-4644-8B98-C542A97C5620}"/>
    <cellStyle name="Title" xfId="2" builtinId="15" customBuiltin="1"/>
    <cellStyle name="Title 2" xfId="72" xr:uid="{9257229A-A653-4772-A106-DC3AC8A7A66F}"/>
    <cellStyle name="Title 3" xfId="61" xr:uid="{7C4C16CA-2913-45B7-AC32-D082E37DE617}"/>
    <cellStyle name="Total" xfId="18" builtinId="25" customBuiltin="1"/>
    <cellStyle name="Warning Text" xfId="15" builtinId="11" customBuiltin="1"/>
  </cellStyles>
  <dxfs count="0"/>
  <tableStyles count="0" defaultTableStyle="TableStyleMedium2" defaultPivotStyle="PivotStyleLight16"/>
  <colors>
    <mruColors>
      <color rgb="FFF2FCFC"/>
      <color rgb="FF253746"/>
      <color rgb="FF00C2CC"/>
      <color rgb="FFD9F6F7"/>
      <color rgb="FFD9DEE5"/>
      <color rgb="FF0D82A1"/>
      <color rgb="FFF1F4F6"/>
      <color rgb="FF00354F"/>
      <color rgb="FFEAFAFA"/>
      <color rgb="FF2DCCD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styles" Target="styles.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theme" Target="theme/theme1.xml"/><Relationship Id="rId33" Type="http://schemas.openxmlformats.org/officeDocument/2006/relationships/customXml" Target="../customXml/item4.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2.xml"/><Relationship Id="rId32"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externalLink" Target="externalLinks/externalLink1.xml"/><Relationship Id="rId28" Type="http://schemas.microsoft.com/office/2017/10/relationships/person" Target="persons/perso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sharedStrings" Target="sharedStrings.xml"/><Relationship Id="rId30" Type="http://schemas.openxmlformats.org/officeDocument/2006/relationships/customXml" Target="../customXml/item1.xml"/><Relationship Id="rId8" Type="http://schemas.openxmlformats.org/officeDocument/2006/relationships/worksheet" Target="worksheets/sheet8.xml"/></Relationships>
</file>

<file path=xl/documenttasks/documenttask1.xml><?xml version="1.0" encoding="utf-8"?>
<Tasks xmlns="http://schemas.microsoft.com/office/tasks/2019/documenttasks">
  <Task id="{844DC835-BEB6-4603-A35D-9F9C37F015A6}">
    <Anchor>
      <Comment id="{281F1543-8BC8-470B-BBD0-6E8557622CD0}"/>
    </Anchor>
    <History>
      <Event time="2024-11-26T23:36:24.57" id="{4DDB562E-5A2E-4E07-8055-E53B37FBA12D}">
        <Attribution userId="S::RFitzgerald@investa.com.au::59908ec9-1ffb-4b6c-a538-66e5fedd241a" userName="Rebecca Fitzgerald" userProvider="AD"/>
        <Anchor>
          <Comment id="{281F1543-8BC8-470B-BBD0-6E8557622CD0}"/>
        </Anchor>
        <Create/>
      </Event>
      <Event time="2024-11-26T23:36:24.57" id="{E3DF4038-C4E7-403B-9620-7E613D467C45}">
        <Attribution userId="S::RFitzgerald@investa.com.au::59908ec9-1ffb-4b6c-a538-66e5fedd241a" userName="Rebecca Fitzgerald" userProvider="AD"/>
        <Anchor>
          <Comment id="{281F1543-8BC8-470B-BBD0-6E8557622CD0}"/>
        </Anchor>
        <Assign userId="S::ADimitriou@investa.com.au::49d17583-d6b3-454d-8b2f-3fd0f63e7284" userName="Angeliki Dimitriou" userProvider="AD"/>
      </Event>
      <Event time="2024-11-26T23:36:24.57" id="{89A3E5D6-4371-43A3-9E71-24CE282C0FB2}">
        <Attribution userId="S::RFitzgerald@investa.com.au::59908ec9-1ffb-4b6c-a538-66e5fedd241a" userName="Rebecca Fitzgerald" userProvider="AD"/>
        <Anchor>
          <Comment id="{281F1543-8BC8-470B-BBD0-6E8557622CD0}"/>
        </Anchor>
        <SetTitle title="@Angeliki Dimitriou, do you mind checking this note for me please? In particular, the Climate Active terminology."/>
      </Event>
    </History>
  </Task>
</Tasks>
</file>

<file path=xl/documenttasks/documenttask2.xml><?xml version="1.0" encoding="utf-8"?>
<Tasks xmlns="http://schemas.microsoft.com/office/tasks/2019/documenttasks">
  <Task id="{BAF584AE-08F6-47E4-96E4-90A263831D19}">
    <Anchor>
      <Comment id="{1F4C713C-7DD9-4254-9674-6157ECC08214}"/>
    </Anchor>
    <History>
      <Event time="2024-12-04T03:12:47.07" id="{789AED59-B3A7-47E8-A653-836391F1435D}">
        <Attribution userId="S::RFitzgerald@investa.com.au::59908ec9-1ffb-4b6c-a538-66e5fedd241a" userName="Rebecca Fitzgerald" userProvider="AD"/>
        <Anchor>
          <Comment id="{1F4C713C-7DD9-4254-9674-6157ECC08214}"/>
        </Anchor>
        <Create/>
      </Event>
      <Event time="2024-12-04T03:12:47.07" id="{22BCAB26-20F6-4EC6-BB50-236E7DE9273A}">
        <Attribution userId="S::RFitzgerald@investa.com.au::59908ec9-1ffb-4b6c-a538-66e5fedd241a" userName="Rebecca Fitzgerald" userProvider="AD"/>
        <Anchor>
          <Comment id="{1F4C713C-7DD9-4254-9674-6157ECC08214}"/>
        </Anchor>
        <Assign userId="S::JLiu@investa.com.au::77f5aec2-86a5-4ed3-9139-40f5bd6bd540" userName="Jessie Liu" userProvider="AD"/>
      </Event>
      <Event time="2024-12-04T03:12:47.07" id="{E7A18602-9FBB-44DA-94FC-A67D8B3536DE}">
        <Attribution userId="S::RFitzgerald@investa.com.au::59908ec9-1ffb-4b6c-a538-66e5fedd241a" userName="Rebecca Fitzgerald" userProvider="AD"/>
        <Anchor>
          <Comment id="{1F4C713C-7DD9-4254-9674-6157ECC08214}"/>
        </Anchor>
        <SetTitle title="@Jessie Liu, there is no footnote 1. Are we able to delete the 1?"/>
      </Event>
    </History>
  </Task>
</Task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hyperlink" Target="#'PEOPLE&gt;&gt;'!A1"/><Relationship Id="rId2" Type="http://schemas.openxmlformats.org/officeDocument/2006/relationships/hyperlink" Target="#'ENVIRONMENT&gt;&gt;'!A1"/><Relationship Id="rId1" Type="http://schemas.openxmlformats.org/officeDocument/2006/relationships/image" Target="../media/image2.jpeg"/><Relationship Id="rId4" Type="http://schemas.openxmlformats.org/officeDocument/2006/relationships/hyperlink" Target="#'SAFETY&gt;&gt;'!A1"/></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2" Type="http://schemas.openxmlformats.org/officeDocument/2006/relationships/image" Target="../media/image5.jpeg"/><Relationship Id="rId1" Type="http://schemas.openxmlformats.org/officeDocument/2006/relationships/image" Target="../media/image4.jpe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19</xdr:col>
      <xdr:colOff>422324</xdr:colOff>
      <xdr:row>33</xdr:row>
      <xdr:rowOff>17218</xdr:rowOff>
    </xdr:to>
    <xdr:pic>
      <xdr:nvPicPr>
        <xdr:cNvPr id="2" name="Picture 1">
          <a:extLst>
            <a:ext uri="{FF2B5EF4-FFF2-40B4-BE49-F238E27FC236}">
              <a16:creationId xmlns:a16="http://schemas.microsoft.com/office/drawing/2014/main" id="{6E7C2CBB-53B3-7889-6534-5BE59D3C4F41}"/>
            </a:ext>
          </a:extLst>
        </xdr:cNvPr>
        <xdr:cNvPicPr>
          <a:picLocks noChangeAspect="1"/>
        </xdr:cNvPicPr>
      </xdr:nvPicPr>
      <xdr:blipFill>
        <a:blip xmlns:r="http://schemas.openxmlformats.org/officeDocument/2006/relationships" r:embed="rId1"/>
        <a:stretch>
          <a:fillRect/>
        </a:stretch>
      </xdr:blipFill>
      <xdr:spPr>
        <a:xfrm>
          <a:off x="0" y="0"/>
          <a:ext cx="19005927" cy="1069178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26974</xdr:colOff>
      <xdr:row>1</xdr:row>
      <xdr:rowOff>20758</xdr:rowOff>
    </xdr:to>
    <xdr:pic>
      <xdr:nvPicPr>
        <xdr:cNvPr id="2" name="Picture 1">
          <a:extLst>
            <a:ext uri="{FF2B5EF4-FFF2-40B4-BE49-F238E27FC236}">
              <a16:creationId xmlns:a16="http://schemas.microsoft.com/office/drawing/2014/main" id="{9B308C54-71FF-6D39-BBB5-B70CBC434191}"/>
            </a:ext>
          </a:extLst>
        </xdr:cNvPr>
        <xdr:cNvPicPr>
          <a:picLocks noChangeAspect="1"/>
        </xdr:cNvPicPr>
      </xdr:nvPicPr>
      <xdr:blipFill>
        <a:blip xmlns:r="http://schemas.openxmlformats.org/officeDocument/2006/relationships" r:embed="rId1"/>
        <a:stretch>
          <a:fillRect/>
        </a:stretch>
      </xdr:blipFill>
      <xdr:spPr>
        <a:xfrm>
          <a:off x="0" y="0"/>
          <a:ext cx="8217620" cy="4624552"/>
        </a:xfrm>
        <a:prstGeom prst="rect">
          <a:avLst/>
        </a:prstGeom>
      </xdr:spPr>
    </xdr:pic>
    <xdr:clientData/>
  </xdr:twoCellAnchor>
  <xdr:twoCellAnchor>
    <xdr:from>
      <xdr:col>0</xdr:col>
      <xdr:colOff>320171</xdr:colOff>
      <xdr:row>0</xdr:row>
      <xdr:rowOff>1109104</xdr:rowOff>
    </xdr:from>
    <xdr:to>
      <xdr:col>0</xdr:col>
      <xdr:colOff>1580361</xdr:colOff>
      <xdr:row>0</xdr:row>
      <xdr:rowOff>1612156</xdr:rowOff>
    </xdr:to>
    <xdr:sp macro="" textlink="">
      <xdr:nvSpPr>
        <xdr:cNvPr id="8" name="Rectangle 7">
          <a:hlinkClick xmlns:r="http://schemas.openxmlformats.org/officeDocument/2006/relationships" r:id="rId2"/>
          <a:extLst>
            <a:ext uri="{FF2B5EF4-FFF2-40B4-BE49-F238E27FC236}">
              <a16:creationId xmlns:a16="http://schemas.microsoft.com/office/drawing/2014/main" id="{F47E537C-1157-446D-A2E0-564274B6E5BC}"/>
            </a:ext>
          </a:extLst>
        </xdr:cNvPr>
        <xdr:cNvSpPr/>
      </xdr:nvSpPr>
      <xdr:spPr>
        <a:xfrm>
          <a:off x="320171" y="1109104"/>
          <a:ext cx="1260190" cy="503052"/>
        </a:xfrm>
        <a:prstGeom prst="rect">
          <a:avLst/>
        </a:prstGeom>
        <a:solidFill>
          <a:srgbClr val="D9F6F7"/>
        </a:solidFill>
        <a:ln w="6350">
          <a:solidFill>
            <a:srgbClr val="D9DEE5"/>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nchorCtr="0"/>
        <a:lstStyle/>
        <a:p>
          <a:pPr algn="ctr"/>
          <a:r>
            <a:rPr lang="en-AU" sz="1100" kern="1200">
              <a:solidFill>
                <a:srgbClr val="0D82A1"/>
              </a:solidFill>
              <a:latin typeface="Tahoma" panose="020B0604030504040204" pitchFamily="34" charset="0"/>
              <a:ea typeface="Tahoma" panose="020B0604030504040204" pitchFamily="34" charset="0"/>
              <a:cs typeface="Tahoma" panose="020B0604030504040204" pitchFamily="34" charset="0"/>
            </a:rPr>
            <a:t>Environment</a:t>
          </a:r>
        </a:p>
      </xdr:txBody>
    </xdr:sp>
    <xdr:clientData/>
  </xdr:twoCellAnchor>
  <xdr:twoCellAnchor>
    <xdr:from>
      <xdr:col>0</xdr:col>
      <xdr:colOff>314456</xdr:colOff>
      <xdr:row>0</xdr:row>
      <xdr:rowOff>1794609</xdr:rowOff>
    </xdr:from>
    <xdr:to>
      <xdr:col>0</xdr:col>
      <xdr:colOff>1576551</xdr:colOff>
      <xdr:row>0</xdr:row>
      <xdr:rowOff>2290041</xdr:rowOff>
    </xdr:to>
    <xdr:sp macro="" textlink="">
      <xdr:nvSpPr>
        <xdr:cNvPr id="5" name="Rectangle 4">
          <a:hlinkClick xmlns:r="http://schemas.openxmlformats.org/officeDocument/2006/relationships" r:id="rId3"/>
          <a:extLst>
            <a:ext uri="{FF2B5EF4-FFF2-40B4-BE49-F238E27FC236}">
              <a16:creationId xmlns:a16="http://schemas.microsoft.com/office/drawing/2014/main" id="{07670FD4-673F-4440-959F-DC410158D6B7}"/>
            </a:ext>
          </a:extLst>
        </xdr:cNvPr>
        <xdr:cNvSpPr/>
      </xdr:nvSpPr>
      <xdr:spPr>
        <a:xfrm>
          <a:off x="314456" y="1794609"/>
          <a:ext cx="1262095" cy="495432"/>
        </a:xfrm>
        <a:prstGeom prst="rect">
          <a:avLst/>
        </a:prstGeom>
        <a:solidFill>
          <a:srgbClr val="D9F6F7"/>
        </a:solidFill>
        <a:ln w="6350">
          <a:solidFill>
            <a:srgbClr val="D9DEE5"/>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nchorCtr="0"/>
        <a:lstStyle/>
        <a:p>
          <a:pPr algn="ctr"/>
          <a:r>
            <a:rPr lang="en-AU" sz="1100" b="0" kern="1200">
              <a:solidFill>
                <a:srgbClr val="0D82A1"/>
              </a:solidFill>
              <a:latin typeface="Tahoma" panose="020B0604030504040204" pitchFamily="34" charset="0"/>
              <a:ea typeface="Tahoma" panose="020B0604030504040204" pitchFamily="34" charset="0"/>
              <a:cs typeface="Tahoma" panose="020B0604030504040204" pitchFamily="34" charset="0"/>
            </a:rPr>
            <a:t>People</a:t>
          </a:r>
        </a:p>
      </xdr:txBody>
    </xdr:sp>
    <xdr:clientData/>
  </xdr:twoCellAnchor>
  <xdr:twoCellAnchor>
    <xdr:from>
      <xdr:col>0</xdr:col>
      <xdr:colOff>320171</xdr:colOff>
      <xdr:row>0</xdr:row>
      <xdr:rowOff>2483923</xdr:rowOff>
    </xdr:from>
    <xdr:to>
      <xdr:col>0</xdr:col>
      <xdr:colOff>1567026</xdr:colOff>
      <xdr:row>0</xdr:row>
      <xdr:rowOff>2983165</xdr:rowOff>
    </xdr:to>
    <xdr:sp macro="" textlink="">
      <xdr:nvSpPr>
        <xdr:cNvPr id="7" name="Rectangle 6">
          <a:hlinkClick xmlns:r="http://schemas.openxmlformats.org/officeDocument/2006/relationships" r:id="rId4"/>
          <a:extLst>
            <a:ext uri="{FF2B5EF4-FFF2-40B4-BE49-F238E27FC236}">
              <a16:creationId xmlns:a16="http://schemas.microsoft.com/office/drawing/2014/main" id="{0507A74D-D67A-495C-8388-5662F0CD15C0}"/>
            </a:ext>
          </a:extLst>
        </xdr:cNvPr>
        <xdr:cNvSpPr/>
      </xdr:nvSpPr>
      <xdr:spPr>
        <a:xfrm>
          <a:off x="320171" y="2483923"/>
          <a:ext cx="1246855" cy="499242"/>
        </a:xfrm>
        <a:prstGeom prst="rect">
          <a:avLst/>
        </a:prstGeom>
        <a:solidFill>
          <a:srgbClr val="D9F6F7"/>
        </a:solidFill>
        <a:ln w="6350">
          <a:solidFill>
            <a:srgbClr val="D9DEE5"/>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nchorCtr="0"/>
        <a:lstStyle/>
        <a:p>
          <a:pPr algn="ctr"/>
          <a:r>
            <a:rPr lang="en-AU" sz="1100" kern="1200">
              <a:solidFill>
                <a:srgbClr val="0D82A1"/>
              </a:solidFill>
              <a:latin typeface="Tahoma" panose="020B0604030504040204" pitchFamily="34" charset="0"/>
              <a:ea typeface="Tahoma" panose="020B0604030504040204" pitchFamily="34" charset="0"/>
              <a:cs typeface="Tahoma" panose="020B0604030504040204" pitchFamily="34" charset="0"/>
            </a:rPr>
            <a:t>Safety</a:t>
          </a:r>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19</xdr:col>
      <xdr:colOff>432177</xdr:colOff>
      <xdr:row>33</xdr:row>
      <xdr:rowOff>14262</xdr:rowOff>
    </xdr:to>
    <xdr:pic>
      <xdr:nvPicPr>
        <xdr:cNvPr id="2" name="Picture 1">
          <a:extLst>
            <a:ext uri="{FF2B5EF4-FFF2-40B4-BE49-F238E27FC236}">
              <a16:creationId xmlns:a16="http://schemas.microsoft.com/office/drawing/2014/main" id="{6BB5FDAC-36E2-D257-F83A-8ED5A033827C}"/>
            </a:ext>
          </a:extLst>
        </xdr:cNvPr>
        <xdr:cNvPicPr>
          <a:picLocks noChangeAspect="1"/>
        </xdr:cNvPicPr>
      </xdr:nvPicPr>
      <xdr:blipFill>
        <a:blip xmlns:r="http://schemas.openxmlformats.org/officeDocument/2006/relationships" r:embed="rId1"/>
        <a:stretch>
          <a:fillRect/>
        </a:stretch>
      </xdr:blipFill>
      <xdr:spPr>
        <a:xfrm>
          <a:off x="0" y="0"/>
          <a:ext cx="19005927" cy="1069178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18602</xdr:colOff>
      <xdr:row>0</xdr:row>
      <xdr:rowOff>0</xdr:rowOff>
    </xdr:from>
    <xdr:to>
      <xdr:col>1</xdr:col>
      <xdr:colOff>52838</xdr:colOff>
      <xdr:row>1</xdr:row>
      <xdr:rowOff>15903</xdr:rowOff>
    </xdr:to>
    <xdr:pic>
      <xdr:nvPicPr>
        <xdr:cNvPr id="3" name="Picture 2">
          <a:extLst>
            <a:ext uri="{FF2B5EF4-FFF2-40B4-BE49-F238E27FC236}">
              <a16:creationId xmlns:a16="http://schemas.microsoft.com/office/drawing/2014/main" id="{05A80B6A-7C1B-CE99-7F92-111DB5C08776}"/>
            </a:ext>
          </a:extLst>
        </xdr:cNvPr>
        <xdr:cNvPicPr>
          <a:picLocks noChangeAspect="1"/>
        </xdr:cNvPicPr>
      </xdr:nvPicPr>
      <xdr:blipFill>
        <a:blip xmlns:r="http://schemas.openxmlformats.org/officeDocument/2006/relationships" r:embed="rId1"/>
        <a:stretch>
          <a:fillRect/>
        </a:stretch>
      </xdr:blipFill>
      <xdr:spPr>
        <a:xfrm>
          <a:off x="18602" y="0"/>
          <a:ext cx="3687354" cy="5215432"/>
        </a:xfrm>
        <a:prstGeom prst="rect">
          <a:avLst/>
        </a:prstGeom>
      </xdr:spPr>
    </xdr:pic>
    <xdr:clientData/>
  </xdr:twoCellAnchor>
  <xdr:twoCellAnchor editAs="oneCell">
    <xdr:from>
      <xdr:col>0</xdr:col>
      <xdr:colOff>1974</xdr:colOff>
      <xdr:row>1</xdr:row>
      <xdr:rowOff>3677</xdr:rowOff>
    </xdr:from>
    <xdr:to>
      <xdr:col>1</xdr:col>
      <xdr:colOff>50137</xdr:colOff>
      <xdr:row>2</xdr:row>
      <xdr:rowOff>29806</xdr:rowOff>
    </xdr:to>
    <xdr:pic>
      <xdr:nvPicPr>
        <xdr:cNvPr id="4" name="Picture 3">
          <a:extLst>
            <a:ext uri="{FF2B5EF4-FFF2-40B4-BE49-F238E27FC236}">
              <a16:creationId xmlns:a16="http://schemas.microsoft.com/office/drawing/2014/main" id="{A95C23F2-D8A9-662D-8C85-48806133B7CA}"/>
            </a:ext>
          </a:extLst>
        </xdr:cNvPr>
        <xdr:cNvPicPr>
          <a:picLocks noChangeAspect="1"/>
        </xdr:cNvPicPr>
      </xdr:nvPicPr>
      <xdr:blipFill>
        <a:blip xmlns:r="http://schemas.openxmlformats.org/officeDocument/2006/relationships" r:embed="rId2"/>
        <a:stretch>
          <a:fillRect/>
        </a:stretch>
      </xdr:blipFill>
      <xdr:spPr>
        <a:xfrm>
          <a:off x="1974" y="5203206"/>
          <a:ext cx="3701281" cy="522565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19</xdr:col>
      <xdr:colOff>432177</xdr:colOff>
      <xdr:row>33</xdr:row>
      <xdr:rowOff>14262</xdr:rowOff>
    </xdr:to>
    <xdr:pic>
      <xdr:nvPicPr>
        <xdr:cNvPr id="2" name="Picture 1">
          <a:extLst>
            <a:ext uri="{FF2B5EF4-FFF2-40B4-BE49-F238E27FC236}">
              <a16:creationId xmlns:a16="http://schemas.microsoft.com/office/drawing/2014/main" id="{7FAA470C-0E72-36B0-7573-B6F378032CD2}"/>
            </a:ext>
          </a:extLst>
        </xdr:cNvPr>
        <xdr:cNvPicPr>
          <a:picLocks noChangeAspect="1"/>
        </xdr:cNvPicPr>
      </xdr:nvPicPr>
      <xdr:blipFill>
        <a:blip xmlns:r="http://schemas.openxmlformats.org/officeDocument/2006/relationships" r:embed="rId1"/>
        <a:stretch>
          <a:fillRect/>
        </a:stretch>
      </xdr:blipFill>
      <xdr:spPr>
        <a:xfrm>
          <a:off x="0" y="0"/>
          <a:ext cx="19005927" cy="10691787"/>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19</xdr:col>
      <xdr:colOff>432177</xdr:colOff>
      <xdr:row>33</xdr:row>
      <xdr:rowOff>14262</xdr:rowOff>
    </xdr:to>
    <xdr:pic>
      <xdr:nvPicPr>
        <xdr:cNvPr id="2" name="Picture 1">
          <a:extLst>
            <a:ext uri="{FF2B5EF4-FFF2-40B4-BE49-F238E27FC236}">
              <a16:creationId xmlns:a16="http://schemas.microsoft.com/office/drawing/2014/main" id="{5A351AA2-C65E-8B92-48A9-F21C4E826BB0}"/>
            </a:ext>
          </a:extLst>
        </xdr:cNvPr>
        <xdr:cNvPicPr>
          <a:picLocks noChangeAspect="1"/>
        </xdr:cNvPicPr>
      </xdr:nvPicPr>
      <xdr:blipFill>
        <a:blip xmlns:r="http://schemas.openxmlformats.org/officeDocument/2006/relationships" r:embed="rId1"/>
        <a:stretch>
          <a:fillRect/>
        </a:stretch>
      </xdr:blipFill>
      <xdr:spPr>
        <a:xfrm>
          <a:off x="0" y="0"/>
          <a:ext cx="19005927" cy="1069178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https://investaproperties.sharepoint.com/teams/ESG/Shared%20Documents/General/Assurance/FY24/FY24%20Environmental%20data%20set_Work%20in%20progress.xlsx" TargetMode="External"/><Relationship Id="rId1" Type="http://schemas.openxmlformats.org/officeDocument/2006/relationships/externalLinkPath" Target="https://investaproperties.sharepoint.com/teams/ESG/Shared%20Documents/General/Assurance/FY24/Data%20sets/20241105%20Set%20for%20final%20review/FY24%20Environmental%20data%20set_Work%20in%20progress.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https://investaproperties.sharepoint.com/teams/ESG/Shared%20Documents/General/Assurance/FY24/FY24%20Environmental%20data%20set_FINAL%20assured.xlsx" TargetMode="External"/><Relationship Id="rId1" Type="http://schemas.openxmlformats.org/officeDocument/2006/relationships/externalLinkPath" Target="https://investaproperties.sharepoint.com/teams/ESG/Shared%20Documents/General/Assurance/FY24/FY24%20Environmental%20data%20set_FINAL%20assured.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UMMARIES&gt;&gt;"/>
      <sheetName val="IMH"/>
      <sheetName val="ICPF"/>
      <sheetName val="IGO"/>
      <sheetName val="Portfolios"/>
      <sheetName val="NLA"/>
      <sheetName val="METRICS&gt;&gt;"/>
      <sheetName val="Gas"/>
      <sheetName val=" Diesel"/>
      <sheetName val="Refrigerants"/>
      <sheetName val="Electricity"/>
      <sheetName val="Water"/>
      <sheetName val="Waste"/>
      <sheetName val="Green debt"/>
      <sheetName val="Summaries &gt;&gt;&gt;"/>
      <sheetName val="Asset Gas"/>
      <sheetName val="Asset Electricity"/>
      <sheetName val="Asset Emissions (s1 + s2)"/>
      <sheetName val="Assets Water"/>
      <sheetName val="Raw data&gt;&gt;"/>
      <sheetName val="NLAs"/>
      <sheetName val="Raw data_R"/>
      <sheetName val="Pivot_E"/>
      <sheetName val="20240521 Raw data_E"/>
      <sheetName val="Pivot_G"/>
      <sheetName val="20240521 Raw data_G"/>
      <sheetName val="Pivot_G_update"/>
      <sheetName val="20240701 Raw data_G"/>
      <sheetName val="Pivot_Wat"/>
      <sheetName val="20240521 Raw data_W"/>
      <sheetName val="Pivot_Wat_updated"/>
      <sheetName val="20240701 Raw data_Wat"/>
      <sheetName val="20240711 Raw data_Wat"/>
      <sheetName val="Pivot_Waste"/>
      <sheetName val="20240521 Raw data_Waste"/>
      <sheetName val="ESTIMATES&gt;&gt;"/>
      <sheetName val="Pivot_E_estimates"/>
      <sheetName val="Pivot_G_estimates"/>
      <sheetName val="Pivot_W_estimates"/>
      <sheetName val="388G waste"/>
      <sheetName val="Waste_estimates"/>
      <sheetName val="Raw data"/>
    </sheetNames>
    <sheetDataSet>
      <sheetData sheetId="0"/>
      <sheetData sheetId="1">
        <row r="4">
          <cell r="K4">
            <v>468946.23</v>
          </cell>
        </row>
        <row r="5">
          <cell r="K5">
            <v>26918.930695999999</v>
          </cell>
        </row>
        <row r="7">
          <cell r="K7">
            <v>55.598247944119315</v>
          </cell>
          <cell r="M7">
            <v>6.108045592447664E-2</v>
          </cell>
        </row>
        <row r="12">
          <cell r="K12">
            <v>33896.667148199995</v>
          </cell>
        </row>
        <row r="14">
          <cell r="K14">
            <v>77.906760151810346</v>
          </cell>
          <cell r="M14">
            <v>-0.10527985200383883</v>
          </cell>
        </row>
        <row r="21">
          <cell r="K21">
            <v>28000</v>
          </cell>
        </row>
        <row r="28">
          <cell r="K28">
            <v>25.5</v>
          </cell>
        </row>
        <row r="52">
          <cell r="K52">
            <v>243783.63460000002</v>
          </cell>
        </row>
        <row r="54">
          <cell r="K54">
            <v>504.70437495573856</v>
          </cell>
          <cell r="M54">
            <v>0.1912052928230159</v>
          </cell>
        </row>
        <row r="57">
          <cell r="K57">
            <v>736.81033309226189</v>
          </cell>
        </row>
        <row r="58">
          <cell r="K58">
            <v>467.2106377173086</v>
          </cell>
        </row>
      </sheetData>
      <sheetData sheetId="2">
        <row r="4">
          <cell r="K4">
            <v>467425.83</v>
          </cell>
        </row>
        <row r="5">
          <cell r="K5">
            <v>25088.094827500001</v>
          </cell>
        </row>
        <row r="7">
          <cell r="K7">
            <v>52.696961611000404</v>
          </cell>
          <cell r="M7">
            <v>1.787148606288036E-2</v>
          </cell>
        </row>
        <row r="12">
          <cell r="K12">
            <v>34353.715551499998</v>
          </cell>
        </row>
        <row r="14">
          <cell r="K14">
            <v>76.548725489759747</v>
          </cell>
          <cell r="M14">
            <v>-6.3018865031203797E-2</v>
          </cell>
        </row>
        <row r="20">
          <cell r="K20">
            <v>28000</v>
          </cell>
        </row>
        <row r="27">
          <cell r="K27">
            <v>25.5</v>
          </cell>
        </row>
        <row r="55">
          <cell r="K55">
            <v>241701.73010000002</v>
          </cell>
        </row>
        <row r="57">
          <cell r="K57">
            <v>509.30984558555525</v>
          </cell>
          <cell r="M57">
            <v>0.24695823833739916</v>
          </cell>
        </row>
        <row r="60">
          <cell r="K60">
            <v>668.22361965943708</v>
          </cell>
        </row>
        <row r="61">
          <cell r="K61">
            <v>440.00817335765151</v>
          </cell>
        </row>
      </sheetData>
      <sheetData sheetId="3">
        <row r="4">
          <cell r="K4">
            <v>179030.1</v>
          </cell>
        </row>
        <row r="5">
          <cell r="K5">
            <v>9908.2500589999981</v>
          </cell>
        </row>
        <row r="7">
          <cell r="K7">
            <v>55.344045828047896</v>
          </cell>
          <cell r="M7">
            <v>7.6408523479552626E-2</v>
          </cell>
        </row>
        <row r="12">
          <cell r="K12">
            <v>13527.240320499999</v>
          </cell>
        </row>
        <row r="14">
          <cell r="K14">
            <v>75.558469332810517</v>
          </cell>
          <cell r="M14">
            <v>-0.17486987540427656</v>
          </cell>
        </row>
        <row r="20">
          <cell r="K20">
            <v>23000</v>
          </cell>
        </row>
        <row r="27">
          <cell r="K27">
            <v>4</v>
          </cell>
        </row>
        <row r="55">
          <cell r="K55">
            <v>94916.970100000006</v>
          </cell>
        </row>
        <row r="57">
          <cell r="K57">
            <v>530.17325075504061</v>
          </cell>
          <cell r="M57">
            <v>0.28704937175789791</v>
          </cell>
        </row>
        <row r="60">
          <cell r="K60">
            <v>232.42555630262459</v>
          </cell>
        </row>
        <row r="61">
          <cell r="K61">
            <v>278.11692952016074</v>
          </cell>
        </row>
      </sheetData>
      <sheetData sheetId="4"/>
      <sheetData sheetId="5">
        <row r="2">
          <cell r="D2">
            <v>3</v>
          </cell>
        </row>
        <row r="3">
          <cell r="B3" t="str">
            <v>Building</v>
          </cell>
          <cell r="C3" t="str">
            <v>FY23</v>
          </cell>
          <cell r="D3" t="str">
            <v>FY24</v>
          </cell>
        </row>
        <row r="4">
          <cell r="B4" t="str">
            <v>1 Market Street, Sydney</v>
          </cell>
          <cell r="C4">
            <v>29154.3</v>
          </cell>
          <cell r="D4">
            <v>29165</v>
          </cell>
        </row>
        <row r="5">
          <cell r="B5" t="str">
            <v>105-151 Miller Street, North Sydney</v>
          </cell>
          <cell r="C5">
            <v>26550.7</v>
          </cell>
          <cell r="D5">
            <v>26550.7</v>
          </cell>
        </row>
        <row r="6">
          <cell r="B6" t="str">
            <v>117 Clarence Street, Sydney</v>
          </cell>
          <cell r="C6">
            <v>11515.8</v>
          </cell>
          <cell r="D6">
            <v>11515.8</v>
          </cell>
        </row>
        <row r="7">
          <cell r="B7" t="str">
            <v>120 Collins Street, Melbourne</v>
          </cell>
          <cell r="C7">
            <v>62987.1</v>
          </cell>
          <cell r="D7">
            <v>62601.5</v>
          </cell>
        </row>
        <row r="8">
          <cell r="B8" t="str">
            <v>126 Phillip Street, Sydney</v>
          </cell>
          <cell r="C8">
            <v>41666.800000000003</v>
          </cell>
          <cell r="D8">
            <v>41663.5</v>
          </cell>
        </row>
        <row r="9">
          <cell r="B9" t="str">
            <v>135 King Street, Sydney</v>
          </cell>
          <cell r="C9">
            <v>27263.200000000001</v>
          </cell>
          <cell r="D9">
            <v>27338.7</v>
          </cell>
        </row>
        <row r="10">
          <cell r="B10" t="str">
            <v>151 Clarence Street, Sydney</v>
          </cell>
          <cell r="C10">
            <v>20404.8</v>
          </cell>
          <cell r="D10">
            <v>20404.8</v>
          </cell>
        </row>
        <row r="11">
          <cell r="B11" t="str">
            <v>179 Turbot Street, Brisbane</v>
          </cell>
          <cell r="C11">
            <v>24784</v>
          </cell>
          <cell r="D11">
            <v>24779</v>
          </cell>
        </row>
        <row r="12">
          <cell r="B12" t="str">
            <v>201 Kent Street, Sydney</v>
          </cell>
          <cell r="C12">
            <v>38994.1</v>
          </cell>
          <cell r="D12">
            <v>38205.1</v>
          </cell>
        </row>
        <row r="13">
          <cell r="B13" t="str">
            <v>220 London Circuit, Canberra</v>
          </cell>
          <cell r="C13">
            <v>23773</v>
          </cell>
          <cell r="D13">
            <v>22868</v>
          </cell>
        </row>
        <row r="14">
          <cell r="B14" t="str">
            <v>250 St Georges Terrace, Perth</v>
          </cell>
          <cell r="C14">
            <v>61118.7</v>
          </cell>
          <cell r="D14">
            <v>60757.5</v>
          </cell>
        </row>
        <row r="15">
          <cell r="B15" t="str">
            <v>259 Queen Street, Brisbane</v>
          </cell>
          <cell r="C15">
            <v>24754</v>
          </cell>
          <cell r="D15">
            <v>24794</v>
          </cell>
        </row>
        <row r="16">
          <cell r="B16" t="str">
            <v>347 Kent Street, Sydney</v>
          </cell>
          <cell r="C16">
            <v>25663.200000000001</v>
          </cell>
          <cell r="D16">
            <v>25375.7</v>
          </cell>
        </row>
        <row r="17">
          <cell r="B17" t="str">
            <v>388 George Street, Sydney</v>
          </cell>
          <cell r="C17">
            <v>37444</v>
          </cell>
          <cell r="D17">
            <v>37444</v>
          </cell>
        </row>
        <row r="18">
          <cell r="B18" t="str">
            <v>40 Mount Street, North Sydney</v>
          </cell>
          <cell r="C18">
            <v>28461.33</v>
          </cell>
          <cell r="D18">
            <v>27682.93</v>
          </cell>
        </row>
        <row r="19">
          <cell r="B19" t="str">
            <v>420 George Street, Sydney</v>
          </cell>
          <cell r="C19">
            <v>37558.9</v>
          </cell>
          <cell r="D19">
            <v>37511.599999999999</v>
          </cell>
        </row>
        <row r="20">
          <cell r="B20" t="str">
            <v>522 Flinders Lane, Melbourne</v>
          </cell>
          <cell r="C20">
            <v>1422</v>
          </cell>
          <cell r="D20">
            <v>1422</v>
          </cell>
        </row>
        <row r="21">
          <cell r="B21" t="str">
            <v>567 Collins Street, Melbourne</v>
          </cell>
          <cell r="C21">
            <v>54067.7</v>
          </cell>
          <cell r="D21">
            <v>54142.1</v>
          </cell>
        </row>
        <row r="22">
          <cell r="B22" t="str">
            <v>6 O'Connell Street, Sydney</v>
          </cell>
          <cell r="C22">
            <v>14638.2</v>
          </cell>
          <cell r="D22">
            <v>14586.4</v>
          </cell>
        </row>
        <row r="23">
          <cell r="B23" t="str">
            <v>60 Martin Place, Sydney</v>
          </cell>
          <cell r="C23">
            <v>39273.9</v>
          </cell>
          <cell r="D23">
            <v>39273.9</v>
          </cell>
        </row>
      </sheetData>
      <sheetData sheetId="6"/>
      <sheetData sheetId="7">
        <row r="2">
          <cell r="BI2">
            <v>61</v>
          </cell>
          <cell r="BJ2">
            <v>62</v>
          </cell>
          <cell r="BK2">
            <v>63</v>
          </cell>
        </row>
        <row r="6">
          <cell r="A6" t="str">
            <v>1 Market Street, Sydney</v>
          </cell>
          <cell r="B6" t="str">
            <v>NSW</v>
          </cell>
          <cell r="C6">
            <v>461.27719350000001</v>
          </cell>
          <cell r="D6">
            <v>293.73793979999999</v>
          </cell>
          <cell r="E6">
            <v>171.6929701</v>
          </cell>
          <cell r="F6">
            <v>42.084862099999995</v>
          </cell>
          <cell r="G6">
            <v>23.789670900000001</v>
          </cell>
          <cell r="H6">
            <v>22.909463599999999</v>
          </cell>
          <cell r="I6">
            <v>23.3094714</v>
          </cell>
          <cell r="J6">
            <v>19.198589899999998</v>
          </cell>
          <cell r="K6">
            <v>19.6841613</v>
          </cell>
          <cell r="L6">
            <v>40.817953299999999</v>
          </cell>
          <cell r="M6">
            <v>153.8278401</v>
          </cell>
          <cell r="N6">
            <v>357.14006899999998</v>
          </cell>
          <cell r="O6">
            <v>1629.4701849999999</v>
          </cell>
          <cell r="P6">
            <v>55.891247088765631</v>
          </cell>
          <cell r="Q6">
            <v>0.1111902891719998</v>
          </cell>
          <cell r="R6">
            <v>83.966598633049998</v>
          </cell>
          <cell r="S6">
            <v>2.880075962484093</v>
          </cell>
          <cell r="T6">
            <v>0.11119028917199936</v>
          </cell>
          <cell r="V6">
            <v>0</v>
          </cell>
          <cell r="W6">
            <v>0</v>
          </cell>
          <cell r="X6">
            <v>83.966598633049998</v>
          </cell>
          <cell r="Y6">
            <v>2.8756275345743405</v>
          </cell>
          <cell r="Z6">
            <v>0.2171438510781627</v>
          </cell>
          <cell r="AC6" t="str">
            <v>ACT</v>
          </cell>
          <cell r="AD6">
            <v>51.53</v>
          </cell>
          <cell r="AE6">
            <v>13.1</v>
          </cell>
          <cell r="AG6">
            <v>1</v>
          </cell>
          <cell r="AH6">
            <v>1</v>
          </cell>
          <cell r="AI6" t="str">
            <v/>
          </cell>
          <cell r="AJ6">
            <v>1</v>
          </cell>
          <cell r="AK6">
            <v>1</v>
          </cell>
          <cell r="AL6" t="str">
            <v/>
          </cell>
          <cell r="AM6"/>
          <cell r="AN6">
            <v>0</v>
          </cell>
          <cell r="AO6">
            <v>0</v>
          </cell>
          <cell r="AP6">
            <v>83.966598633049998</v>
          </cell>
          <cell r="AQ6">
            <v>2.880075962484093</v>
          </cell>
          <cell r="AR6">
            <v>-7.8712137836601248E-2</v>
          </cell>
          <cell r="AT6">
            <v>21.346059423499998</v>
          </cell>
          <cell r="AU6">
            <v>0.73217533686282976</v>
          </cell>
          <cell r="AW6">
            <v>383.7843858</v>
          </cell>
          <cell r="AX6">
            <v>288.79737019999999</v>
          </cell>
          <cell r="AY6">
            <v>105.93304069999999</v>
          </cell>
          <cell r="AZ6">
            <v>35.1741204</v>
          </cell>
          <cell r="BA6">
            <v>21.377309700000001</v>
          </cell>
          <cell r="BB6">
            <v>21.045223</v>
          </cell>
          <cell r="BC6">
            <v>20.110362799999997</v>
          </cell>
          <cell r="BD6">
            <v>15.2525925</v>
          </cell>
          <cell r="BE6">
            <v>17.496600999999998</v>
          </cell>
          <cell r="BF6">
            <v>25.336193599999998</v>
          </cell>
          <cell r="BG6">
            <v>251.61362729999999</v>
          </cell>
          <cell r="BH6">
            <v>330.86754840000003</v>
          </cell>
          <cell r="BI6">
            <v>1516.7883753999999</v>
          </cell>
          <cell r="BJ6">
            <v>52.007144707697584</v>
          </cell>
          <cell r="BK6">
            <v>-6.949392943226651E-2</v>
          </cell>
          <cell r="BL6">
            <v>78.160104984361993</v>
          </cell>
          <cell r="BM6">
            <v>2.6799281667876564</v>
          </cell>
          <cell r="BN6">
            <v>-6.949392943226651E-2</v>
          </cell>
          <cell r="BO6">
            <v>78.160104984361993</v>
          </cell>
          <cell r="BP6">
            <v>0</v>
          </cell>
          <cell r="BQ6">
            <v>0</v>
          </cell>
          <cell r="BR6">
            <v>78.160104984361993</v>
          </cell>
          <cell r="BS6">
            <v>2.6799281667876564</v>
          </cell>
          <cell r="BT6">
            <v>0</v>
          </cell>
          <cell r="BU6">
            <v>0</v>
          </cell>
          <cell r="BV6">
            <v>-1</v>
          </cell>
          <cell r="BX6" t="str">
            <v>ACT</v>
          </cell>
          <cell r="BY6">
            <v>51.53</v>
          </cell>
          <cell r="BZ6">
            <v>13.1</v>
          </cell>
          <cell r="CB6">
            <v>1</v>
          </cell>
          <cell r="CC6">
            <v>1</v>
          </cell>
          <cell r="CD6" t="str">
            <v/>
          </cell>
          <cell r="CE6">
            <v>1</v>
          </cell>
          <cell r="CF6">
            <v>1</v>
          </cell>
          <cell r="CG6" t="str">
            <v/>
          </cell>
          <cell r="CH6"/>
        </row>
        <row r="7">
          <cell r="A7" t="str">
            <v>105-151 Miller Street, North Sydney</v>
          </cell>
          <cell r="B7" t="str">
            <v>NSW</v>
          </cell>
          <cell r="C7">
            <v>46.072262600000002</v>
          </cell>
          <cell r="D7">
            <v>89.241955599999997</v>
          </cell>
          <cell r="E7">
            <v>75.965287500000002</v>
          </cell>
          <cell r="F7">
            <v>68.594026800000009</v>
          </cell>
          <cell r="G7">
            <v>63.512019000000002</v>
          </cell>
          <cell r="H7">
            <v>45.291923799999999</v>
          </cell>
          <cell r="I7">
            <v>57.5346762</v>
          </cell>
          <cell r="J7">
            <v>30.947770100000003</v>
          </cell>
          <cell r="K7">
            <v>46.812896600000002</v>
          </cell>
          <cell r="L7">
            <v>61.141733299999999</v>
          </cell>
          <cell r="M7">
            <v>72.22283809999999</v>
          </cell>
          <cell r="N7">
            <v>44.577181799999998</v>
          </cell>
          <cell r="O7">
            <v>701.9145714</v>
          </cell>
          <cell r="P7" t="str">
            <v/>
          </cell>
          <cell r="Q7" t="str">
            <v/>
          </cell>
          <cell r="R7">
            <v>36.169657864241998</v>
          </cell>
          <cell r="S7" t="str">
            <v/>
          </cell>
          <cell r="T7" t="str">
            <v/>
          </cell>
          <cell r="V7">
            <v>0</v>
          </cell>
          <cell r="W7">
            <v>0</v>
          </cell>
          <cell r="X7">
            <v>36.169657864241998</v>
          </cell>
          <cell r="Y7">
            <v>1.3538575334721514</v>
          </cell>
          <cell r="Z7">
            <v>-0.68671461278298818</v>
          </cell>
          <cell r="AC7" t="str">
            <v>QLD</v>
          </cell>
          <cell r="AD7">
            <v>51.53</v>
          </cell>
          <cell r="AE7">
            <v>8.8000000000000007</v>
          </cell>
          <cell r="AG7" t="str">
            <v/>
          </cell>
          <cell r="AH7" t="str">
            <v/>
          </cell>
          <cell r="AI7" t="str">
            <v/>
          </cell>
          <cell r="AJ7" t="str">
            <v/>
          </cell>
          <cell r="AK7" t="str">
            <v/>
          </cell>
          <cell r="AL7" t="str">
            <v/>
          </cell>
          <cell r="AM7"/>
          <cell r="AN7">
            <v>0</v>
          </cell>
          <cell r="AO7">
            <v>0</v>
          </cell>
          <cell r="AP7">
            <v>36.169657864241998</v>
          </cell>
          <cell r="AQ7" t="str">
            <v/>
          </cell>
          <cell r="AR7" t="str">
            <v/>
          </cell>
          <cell r="AT7">
            <v>9.1950808853399995</v>
          </cell>
          <cell r="AU7" t="str">
            <v/>
          </cell>
          <cell r="AW7">
            <v>77.32794530000001</v>
          </cell>
          <cell r="AX7">
            <v>76.460021699999999</v>
          </cell>
          <cell r="AY7">
            <v>68.026403999999999</v>
          </cell>
          <cell r="AZ7">
            <v>72.4896995</v>
          </cell>
          <cell r="BA7">
            <v>66.917930999999996</v>
          </cell>
          <cell r="BB7">
            <v>61.544286800000002</v>
          </cell>
          <cell r="BC7">
            <v>60.289199999999994</v>
          </cell>
          <cell r="BD7">
            <v>49.454127300000003</v>
          </cell>
          <cell r="BE7">
            <v>49.664133100000001</v>
          </cell>
          <cell r="BF7">
            <v>47.9901099</v>
          </cell>
          <cell r="BG7">
            <v>49.5897802</v>
          </cell>
          <cell r="BH7">
            <v>74.090761900000004</v>
          </cell>
          <cell r="BI7">
            <v>753.84440069999982</v>
          </cell>
          <cell r="BJ7" t="str">
            <v/>
          </cell>
          <cell r="BK7" t="str">
            <v/>
          </cell>
          <cell r="BL7">
            <v>38.845601968070994</v>
          </cell>
          <cell r="BM7" t="str">
            <v/>
          </cell>
          <cell r="BN7" t="str">
            <v/>
          </cell>
          <cell r="BO7"/>
          <cell r="BP7">
            <v>0</v>
          </cell>
          <cell r="BQ7">
            <v>0</v>
          </cell>
          <cell r="BR7">
            <v>38.845601968070994</v>
          </cell>
          <cell r="BS7" t="str">
            <v/>
          </cell>
          <cell r="BT7">
            <v>38.845601968070994</v>
          </cell>
          <cell r="BU7" t="str">
            <v/>
          </cell>
          <cell r="BV7" t="str">
            <v/>
          </cell>
          <cell r="BX7" t="str">
            <v>QLD</v>
          </cell>
          <cell r="BY7">
            <v>51.53</v>
          </cell>
          <cell r="BZ7">
            <v>8.8000000000000007</v>
          </cell>
          <cell r="CB7">
            <v>1</v>
          </cell>
          <cell r="CC7" t="str">
            <v/>
          </cell>
          <cell r="CD7" t="str">
            <v/>
          </cell>
          <cell r="CE7">
            <v>1</v>
          </cell>
          <cell r="CF7" t="str">
            <v/>
          </cell>
          <cell r="CG7" t="str">
            <v/>
          </cell>
          <cell r="CH7"/>
        </row>
        <row r="8">
          <cell r="A8" t="str">
            <v>117 Clarence Street, Sydney</v>
          </cell>
          <cell r="B8" t="str">
            <v>NSW</v>
          </cell>
          <cell r="C8">
            <v>133.18598889999998</v>
          </cell>
          <cell r="D8">
            <v>112.7673946</v>
          </cell>
          <cell r="E8">
            <v>101.04612900000001</v>
          </cell>
          <cell r="F8">
            <v>104.4143333</v>
          </cell>
          <cell r="G8">
            <v>83.506129000000001</v>
          </cell>
          <cell r="H8">
            <v>77.227333299999998</v>
          </cell>
          <cell r="I8">
            <v>77.227333299999998</v>
          </cell>
          <cell r="J8">
            <v>43.520234799999997</v>
          </cell>
          <cell r="K8">
            <v>42.187333299999999</v>
          </cell>
          <cell r="L8">
            <v>40.826451599999999</v>
          </cell>
          <cell r="M8">
            <v>100.89614329999999</v>
          </cell>
          <cell r="N8">
            <v>128.88966669999999</v>
          </cell>
          <cell r="O8">
            <v>1045.6944710999999</v>
          </cell>
          <cell r="P8">
            <v>90.805195566091797</v>
          </cell>
          <cell r="Q8">
            <v>6.5820114605326552E-2</v>
          </cell>
          <cell r="R8">
            <v>53.884636095782994</v>
          </cell>
          <cell r="S8">
            <v>4.6791917275207107</v>
          </cell>
          <cell r="T8">
            <v>6.5820114605326774E-2</v>
          </cell>
          <cell r="V8">
            <v>0</v>
          </cell>
          <cell r="W8">
            <v>0</v>
          </cell>
          <cell r="X8">
            <v>53.884636095782994</v>
          </cell>
          <cell r="Y8">
            <v>4.6763897433572854</v>
          </cell>
          <cell r="Z8">
            <v>0.24511925231327325</v>
          </cell>
          <cell r="AC8" t="str">
            <v>VIC</v>
          </cell>
          <cell r="AD8">
            <v>51.53</v>
          </cell>
          <cell r="AE8">
            <v>4</v>
          </cell>
          <cell r="AG8">
            <v>1</v>
          </cell>
          <cell r="AH8">
            <v>1</v>
          </cell>
          <cell r="AI8" t="str">
            <v/>
          </cell>
          <cell r="AJ8">
            <v>1</v>
          </cell>
          <cell r="AK8">
            <v>1</v>
          </cell>
          <cell r="AL8" t="str">
            <v/>
          </cell>
          <cell r="AM8"/>
          <cell r="AN8">
            <v>0</v>
          </cell>
          <cell r="AO8">
            <v>0</v>
          </cell>
          <cell r="AP8">
            <v>53.884636095782994</v>
          </cell>
          <cell r="AQ8">
            <v>4.6791917275207107</v>
          </cell>
          <cell r="AR8">
            <v>6.5820114605326774E-2</v>
          </cell>
          <cell r="AT8">
            <v>13.698597571409998</v>
          </cell>
          <cell r="AU8">
            <v>1.1895480619158025</v>
          </cell>
          <cell r="AW8">
            <v>132.51267050000001</v>
          </cell>
          <cell r="AX8">
            <v>97.17595759999999</v>
          </cell>
          <cell r="AY8">
            <v>72.443258400000005</v>
          </cell>
          <cell r="AZ8">
            <v>74.858033699999993</v>
          </cell>
          <cell r="BA8">
            <v>39.972668200000001</v>
          </cell>
          <cell r="BB8">
            <v>26.9252577</v>
          </cell>
          <cell r="BC8">
            <v>26.9252577</v>
          </cell>
          <cell r="BD8"/>
          <cell r="BE8"/>
          <cell r="BF8"/>
          <cell r="BG8"/>
          <cell r="BH8"/>
          <cell r="BI8">
            <v>470.81310379999996</v>
          </cell>
          <cell r="BJ8" t="str">
            <v/>
          </cell>
          <cell r="BK8" t="str">
            <v/>
          </cell>
          <cell r="BL8">
            <v>24.260999238813998</v>
          </cell>
          <cell r="BM8" t="str">
            <v/>
          </cell>
          <cell r="BN8" t="str">
            <v/>
          </cell>
          <cell r="BO8"/>
          <cell r="BP8">
            <v>0</v>
          </cell>
          <cell r="BQ8">
            <v>0</v>
          </cell>
          <cell r="BR8">
            <v>24.260999238813998</v>
          </cell>
          <cell r="BS8" t="str">
            <v/>
          </cell>
          <cell r="BT8">
            <v>24.260999238813998</v>
          </cell>
          <cell r="BU8" t="str">
            <v/>
          </cell>
          <cell r="BV8" t="str">
            <v/>
          </cell>
          <cell r="BX8" t="str">
            <v>VIC</v>
          </cell>
          <cell r="BY8">
            <v>51.53</v>
          </cell>
          <cell r="BZ8">
            <v>4</v>
          </cell>
          <cell r="CB8">
            <v>1</v>
          </cell>
          <cell r="CC8">
            <v>1</v>
          </cell>
          <cell r="CD8" t="str">
            <v/>
          </cell>
          <cell r="CE8">
            <v>1</v>
          </cell>
          <cell r="CF8">
            <v>1</v>
          </cell>
          <cell r="CG8" t="str">
            <v/>
          </cell>
          <cell r="CH8"/>
        </row>
        <row r="9">
          <cell r="A9" t="str">
            <v>120 Collins Street, Melbourne</v>
          </cell>
          <cell r="B9" t="str">
            <v>VIC</v>
          </cell>
          <cell r="C9">
            <v>1712.3304635999998</v>
          </cell>
          <cell r="D9">
            <v>1420.8695564</v>
          </cell>
          <cell r="E9">
            <v>868.02233999999999</v>
          </cell>
          <cell r="F9">
            <v>603.17385999999999</v>
          </cell>
          <cell r="G9">
            <v>589.46773999999994</v>
          </cell>
          <cell r="H9">
            <v>153.8621722</v>
          </cell>
          <cell r="I9">
            <v>111.14064780000001</v>
          </cell>
          <cell r="J9">
            <v>115.93825</v>
          </cell>
          <cell r="K9">
            <v>303.60007999999999</v>
          </cell>
          <cell r="L9">
            <v>289.0288875</v>
          </cell>
          <cell r="M9">
            <v>825.92600249999998</v>
          </cell>
          <cell r="N9">
            <v>1640.1319599999999</v>
          </cell>
          <cell r="O9">
            <v>8633.4919599999994</v>
          </cell>
          <cell r="P9">
            <v>137.06762114782234</v>
          </cell>
          <cell r="Q9">
            <v>-1.5116078306712355E-2</v>
          </cell>
          <cell r="R9">
            <v>444.88384069879999</v>
          </cell>
          <cell r="S9">
            <v>7.0630945177472846</v>
          </cell>
          <cell r="T9">
            <v>-1.5116078306712577E-2</v>
          </cell>
          <cell r="V9">
            <v>0</v>
          </cell>
          <cell r="W9">
            <v>57.72</v>
          </cell>
          <cell r="X9">
            <v>502.60384069880001</v>
          </cell>
          <cell r="Y9">
            <v>7.9794726332661767</v>
          </cell>
          <cell r="Z9">
            <v>-1.0064816395696008E-2</v>
          </cell>
          <cell r="AC9" t="str">
            <v>WA</v>
          </cell>
          <cell r="AD9">
            <v>51.53</v>
          </cell>
          <cell r="AE9">
            <v>4.0999999999999996</v>
          </cell>
          <cell r="AG9">
            <v>1</v>
          </cell>
          <cell r="AH9">
            <v>1</v>
          </cell>
          <cell r="AI9" t="str">
            <v/>
          </cell>
          <cell r="AJ9">
            <v>1</v>
          </cell>
          <cell r="AK9">
            <v>1</v>
          </cell>
          <cell r="AL9" t="str">
            <v/>
          </cell>
          <cell r="AM9"/>
          <cell r="AN9">
            <v>0</v>
          </cell>
          <cell r="AO9">
            <v>57.72</v>
          </cell>
          <cell r="AP9">
            <v>502.60384069880001</v>
          </cell>
          <cell r="AQ9">
            <v>7.9794726332661767</v>
          </cell>
          <cell r="AR9">
            <v>-0.48218171478177985</v>
          </cell>
          <cell r="AT9">
            <v>34.533967839999995</v>
          </cell>
          <cell r="AU9">
            <v>0.54827048459128935</v>
          </cell>
          <cell r="AV9"/>
          <cell r="AW9">
            <v>1311.7235996999998</v>
          </cell>
          <cell r="AX9">
            <v>1073.1339203000002</v>
          </cell>
          <cell r="AY9">
            <v>722.78966559999992</v>
          </cell>
          <cell r="AZ9">
            <v>785.07015339999998</v>
          </cell>
          <cell r="BA9">
            <v>442.77957099999998</v>
          </cell>
          <cell r="BB9">
            <v>160.25994299999999</v>
          </cell>
          <cell r="BC9">
            <v>140.95208700000001</v>
          </cell>
          <cell r="BD9">
            <v>134.15486999999999</v>
          </cell>
          <cell r="BE9">
            <v>236.87585469999999</v>
          </cell>
          <cell r="BF9">
            <v>428.77113530000003</v>
          </cell>
          <cell r="BG9">
            <v>870.71529909999992</v>
          </cell>
          <cell r="BH9">
            <v>1332.01405</v>
          </cell>
          <cell r="BI9">
            <v>7639.2401491000001</v>
          </cell>
          <cell r="BJ9">
            <v>122.02966620767873</v>
          </cell>
          <cell r="BK9">
            <v>-0.1097119422823114</v>
          </cell>
          <cell r="BL9">
            <v>393.65004488312303</v>
          </cell>
          <cell r="BM9">
            <v>6.2881886996816849</v>
          </cell>
          <cell r="BN9">
            <v>-0.10971194228231129</v>
          </cell>
          <cell r="BO9">
            <v>393.65004488312303</v>
          </cell>
          <cell r="BP9">
            <v>0</v>
          </cell>
          <cell r="BQ9">
            <v>0</v>
          </cell>
          <cell r="BR9">
            <v>393.65004488312303</v>
          </cell>
          <cell r="BS9">
            <v>6.2881886996816849</v>
          </cell>
          <cell r="BT9">
            <v>0</v>
          </cell>
          <cell r="BU9">
            <v>0</v>
          </cell>
          <cell r="BV9">
            <v>-1</v>
          </cell>
          <cell r="BX9" t="str">
            <v>WA</v>
          </cell>
          <cell r="BY9">
            <v>51.53</v>
          </cell>
          <cell r="BZ9">
            <v>4.0999999999999996</v>
          </cell>
          <cell r="CB9">
            <v>1</v>
          </cell>
          <cell r="CC9">
            <v>1</v>
          </cell>
          <cell r="CD9" t="str">
            <v/>
          </cell>
          <cell r="CE9">
            <v>1</v>
          </cell>
          <cell r="CF9">
            <v>1</v>
          </cell>
          <cell r="CG9" t="str">
            <v/>
          </cell>
          <cell r="CH9"/>
        </row>
        <row r="10">
          <cell r="A10" t="str">
            <v>126 Phillip Street, Sydney</v>
          </cell>
          <cell r="B10" t="str">
            <v>NSW</v>
          </cell>
          <cell r="C10">
            <v>754.81276909999997</v>
          </cell>
          <cell r="D10">
            <v>720.17939210000009</v>
          </cell>
          <cell r="E10">
            <v>505.08073009999998</v>
          </cell>
          <cell r="F10">
            <v>332.4181476</v>
          </cell>
          <cell r="G10">
            <v>258.07362839999996</v>
          </cell>
          <cell r="H10">
            <v>244.31552359999998</v>
          </cell>
          <cell r="I10">
            <v>201.83559889999998</v>
          </cell>
          <cell r="J10">
            <v>166.63001750000001</v>
          </cell>
          <cell r="K10">
            <v>201.64198720000002</v>
          </cell>
          <cell r="L10">
            <v>275.61204759999998</v>
          </cell>
          <cell r="M10">
            <v>531.20685810000009</v>
          </cell>
          <cell r="N10">
            <v>610.56028790000005</v>
          </cell>
          <cell r="O10">
            <v>4802.3669881000005</v>
          </cell>
          <cell r="P10">
            <v>115.25643889379555</v>
          </cell>
          <cell r="Q10">
            <v>0.27655533904456853</v>
          </cell>
          <cell r="R10">
            <v>247.46597089679304</v>
          </cell>
          <cell r="S10">
            <v>5.9391642961972853</v>
          </cell>
          <cell r="T10">
            <v>0.27655533904456875</v>
          </cell>
          <cell r="V10">
            <v>0</v>
          </cell>
          <cell r="W10">
            <v>84.5</v>
          </cell>
          <cell r="X10">
            <v>331.96597089679301</v>
          </cell>
          <cell r="Y10">
            <v>7.9671578066180508</v>
          </cell>
          <cell r="Z10">
            <v>0.86804468346964314</v>
          </cell>
          <cell r="AG10">
            <v>1</v>
          </cell>
          <cell r="AH10">
            <v>1</v>
          </cell>
          <cell r="AI10">
            <v>1</v>
          </cell>
          <cell r="AJ10">
            <v>1</v>
          </cell>
          <cell r="AK10">
            <v>1</v>
          </cell>
          <cell r="AL10">
            <v>1</v>
          </cell>
          <cell r="AM10"/>
          <cell r="AN10">
            <v>0</v>
          </cell>
          <cell r="AO10">
            <v>84.5</v>
          </cell>
          <cell r="AP10">
            <v>331.96597089679301</v>
          </cell>
          <cell r="AQ10">
            <v>7.9671578066180508</v>
          </cell>
          <cell r="AR10">
            <v>0.71244931573299719</v>
          </cell>
          <cell r="AT10">
            <v>62.911007544110007</v>
          </cell>
          <cell r="AU10">
            <v>1.5098593495087216</v>
          </cell>
          <cell r="AW10">
            <v>680.55289809999999</v>
          </cell>
          <cell r="AX10">
            <v>574.63079779999998</v>
          </cell>
          <cell r="AY10">
            <v>354.15796720000003</v>
          </cell>
          <cell r="AZ10">
            <v>311.99332099999998</v>
          </cell>
          <cell r="BA10">
            <v>209.3423971</v>
          </cell>
          <cell r="BB10">
            <v>179.24868369999999</v>
          </cell>
          <cell r="BC10">
            <v>168.39688699999999</v>
          </cell>
          <cell r="BD10">
            <v>153.53885120000001</v>
          </cell>
          <cell r="BE10">
            <v>175.7380881</v>
          </cell>
          <cell r="BF10">
            <v>255.58757779999999</v>
          </cell>
          <cell r="BG10">
            <v>468.47620409999996</v>
          </cell>
          <cell r="BH10">
            <v>702.53188309999996</v>
          </cell>
          <cell r="BI10">
            <v>4234.1955562000003</v>
          </cell>
          <cell r="BJ10">
            <v>101.62841710850026</v>
          </cell>
          <cell r="BK10">
            <v>-0.11824087153909901</v>
          </cell>
          <cell r="BL10">
            <v>218.18809701098601</v>
          </cell>
          <cell r="BM10">
            <v>5.2369123336010182</v>
          </cell>
          <cell r="BN10">
            <v>-0.11824087153909912</v>
          </cell>
          <cell r="BO10">
            <v>280.51165701098603</v>
          </cell>
          <cell r="BP10">
            <v>62.323560000000008</v>
          </cell>
          <cell r="BQ10">
            <v>0</v>
          </cell>
          <cell r="BR10">
            <v>280.51165701098603</v>
          </cell>
          <cell r="BS10">
            <v>6.7327914604146555</v>
          </cell>
          <cell r="BT10">
            <v>0</v>
          </cell>
          <cell r="BU10">
            <v>0</v>
          </cell>
          <cell r="BV10">
            <v>-1</v>
          </cell>
          <cell r="CB10">
            <v>1</v>
          </cell>
          <cell r="CC10">
            <v>1</v>
          </cell>
          <cell r="CD10">
            <v>1</v>
          </cell>
          <cell r="CE10">
            <v>1</v>
          </cell>
          <cell r="CF10">
            <v>1</v>
          </cell>
          <cell r="CG10">
            <v>1</v>
          </cell>
          <cell r="CH10"/>
        </row>
        <row r="11">
          <cell r="A11" t="str">
            <v>135 King Street, Sydney</v>
          </cell>
          <cell r="B11" t="str">
            <v>NSW</v>
          </cell>
          <cell r="C11">
            <v>366.66011930000002</v>
          </cell>
          <cell r="D11">
            <v>234.63052139999999</v>
          </cell>
          <cell r="E11">
            <v>108.7458666</v>
          </cell>
          <cell r="F11">
            <v>42.760252899999998</v>
          </cell>
          <cell r="G11">
            <v>22.849443100000002</v>
          </cell>
          <cell r="H11">
            <v>20.517890299999998</v>
          </cell>
          <cell r="I11">
            <v>18.642969700000002</v>
          </cell>
          <cell r="J11">
            <v>16.3536897</v>
          </cell>
          <cell r="K11">
            <v>19.885643599999998</v>
          </cell>
          <cell r="L11">
            <v>27.722381000000002</v>
          </cell>
          <cell r="M11">
            <v>161.24794089999997</v>
          </cell>
          <cell r="N11">
            <v>364.19756139999998</v>
          </cell>
          <cell r="O11">
            <v>1404.2142799000001</v>
          </cell>
          <cell r="P11">
            <v>51.505849639807508</v>
          </cell>
          <cell r="Q11">
            <v>-1.5279430922428006E-2</v>
          </cell>
          <cell r="R11">
            <v>72.359161843246994</v>
          </cell>
          <cell r="S11">
            <v>2.6540964319392808</v>
          </cell>
          <cell r="T11">
            <v>-1.5279430922428228E-2</v>
          </cell>
          <cell r="V11">
            <v>0</v>
          </cell>
          <cell r="W11">
            <v>19.239999999999998</v>
          </cell>
          <cell r="X11">
            <v>91.599161843246989</v>
          </cell>
          <cell r="Y11">
            <v>3.3599328683395684</v>
          </cell>
          <cell r="Z11">
            <v>0.49526464121173275</v>
          </cell>
          <cell r="AG11">
            <v>1</v>
          </cell>
          <cell r="AH11">
            <v>1</v>
          </cell>
          <cell r="AI11" t="str">
            <v/>
          </cell>
          <cell r="AJ11">
            <v>1</v>
          </cell>
          <cell r="AK11">
            <v>1</v>
          </cell>
          <cell r="AL11" t="str">
            <v/>
          </cell>
          <cell r="AM11"/>
          <cell r="AN11">
            <v>0</v>
          </cell>
          <cell r="AO11">
            <v>19.239999999999998</v>
          </cell>
          <cell r="AP11">
            <v>91.599161843246989</v>
          </cell>
          <cell r="AQ11">
            <v>3.3598096277490166</v>
          </cell>
          <cell r="AR11">
            <v>0.24655367032459274</v>
          </cell>
          <cell r="AT11">
            <v>18.395207066689998</v>
          </cell>
          <cell r="AU11">
            <v>0.67472663028147817</v>
          </cell>
          <cell r="AW11">
            <v>243.7752759</v>
          </cell>
          <cell r="AX11">
            <v>131.92220129999998</v>
          </cell>
          <cell r="AY11">
            <v>51.6492194</v>
          </cell>
          <cell r="AZ11">
            <v>37.720269000000002</v>
          </cell>
          <cell r="BA11">
            <v>26.755149799999998</v>
          </cell>
          <cell r="BB11">
            <v>26.6950313</v>
          </cell>
          <cell r="BC11">
            <v>26.749749999999999</v>
          </cell>
          <cell r="BD11">
            <v>25.715</v>
          </cell>
          <cell r="BE11">
            <v>27.635090899999998</v>
          </cell>
          <cell r="BF11">
            <v>26.731874599999998</v>
          </cell>
          <cell r="BG11">
            <v>110.39947199999999</v>
          </cell>
          <cell r="BH11">
            <v>294.79944819999997</v>
          </cell>
          <cell r="BI11">
            <v>1030.5477824</v>
          </cell>
          <cell r="BJ11">
            <v>37.695566446100216</v>
          </cell>
          <cell r="BK11">
            <v>-0.26813038305912518</v>
          </cell>
          <cell r="BL11">
            <v>53.104127227071999</v>
          </cell>
          <cell r="BM11">
            <v>1.9424525389675442</v>
          </cell>
          <cell r="BN11">
            <v>-0.26813038305912518</v>
          </cell>
          <cell r="BO11">
            <v>53.104127227071999</v>
          </cell>
          <cell r="BP11">
            <v>0</v>
          </cell>
          <cell r="BQ11">
            <v>0</v>
          </cell>
          <cell r="BR11">
            <v>53.104127227071999</v>
          </cell>
          <cell r="BS11">
            <v>1.9424525389675442</v>
          </cell>
          <cell r="BT11">
            <v>0</v>
          </cell>
          <cell r="BU11">
            <v>0</v>
          </cell>
          <cell r="BV11">
            <v>-1</v>
          </cell>
          <cell r="CB11">
            <v>1</v>
          </cell>
          <cell r="CC11">
            <v>1</v>
          </cell>
          <cell r="CD11" t="str">
            <v/>
          </cell>
          <cell r="CE11">
            <v>1</v>
          </cell>
          <cell r="CF11">
            <v>1</v>
          </cell>
          <cell r="CG11" t="str">
            <v/>
          </cell>
          <cell r="CH11"/>
        </row>
        <row r="12">
          <cell r="A12" t="str">
            <v>151 Clarence Street, Sydney</v>
          </cell>
          <cell r="B12" t="str">
            <v>NSW</v>
          </cell>
          <cell r="C12">
            <v>76.985527400000009</v>
          </cell>
          <cell r="D12">
            <v>72.254968599999998</v>
          </cell>
          <cell r="E12">
            <v>68.051361300000011</v>
          </cell>
          <cell r="F12">
            <v>70.31974000000001</v>
          </cell>
          <cell r="G12">
            <v>60.9908602</v>
          </cell>
          <cell r="H12">
            <v>59.375963300000002</v>
          </cell>
          <cell r="I12">
            <v>59.375963300000002</v>
          </cell>
          <cell r="J12">
            <v>55.455721599999997</v>
          </cell>
          <cell r="K12">
            <v>62.7053984</v>
          </cell>
          <cell r="L12">
            <v>60.682643600000006</v>
          </cell>
          <cell r="M12">
            <v>71.663977900000006</v>
          </cell>
          <cell r="N12">
            <v>74.502123299999994</v>
          </cell>
          <cell r="O12">
            <v>792.36424890000001</v>
          </cell>
          <cell r="P12">
            <v>38.832247750529291</v>
          </cell>
          <cell r="Q12">
            <v>0.11369708372866194</v>
          </cell>
          <cell r="R12">
            <v>40.830529745817003</v>
          </cell>
          <cell r="S12">
            <v>2.0010257265847744</v>
          </cell>
          <cell r="T12">
            <v>0.11369708372866194</v>
          </cell>
          <cell r="V12">
            <v>0</v>
          </cell>
          <cell r="W12">
            <v>0</v>
          </cell>
          <cell r="X12">
            <v>40.830529745817003</v>
          </cell>
          <cell r="Y12">
            <v>2.0010257265847744</v>
          </cell>
          <cell r="Z12">
            <v>5.8128860296544627E-3</v>
          </cell>
          <cell r="AG12">
            <v>1</v>
          </cell>
          <cell r="AH12" t="str">
            <v/>
          </cell>
          <cell r="AI12">
            <v>1</v>
          </cell>
          <cell r="AJ12">
            <v>1</v>
          </cell>
          <cell r="AK12" t="str">
            <v/>
          </cell>
          <cell r="AL12">
            <v>1</v>
          </cell>
          <cell r="AM12"/>
          <cell r="AN12">
            <v>0</v>
          </cell>
          <cell r="AO12">
            <v>0</v>
          </cell>
          <cell r="AP12">
            <v>40.830529745817003</v>
          </cell>
          <cell r="AQ12">
            <v>2.0010257265847744</v>
          </cell>
          <cell r="AR12">
            <v>0.11369708372866194</v>
          </cell>
          <cell r="AT12">
            <v>10.37997166059</v>
          </cell>
          <cell r="AU12">
            <v>0.50870244553193367</v>
          </cell>
          <cell r="AW12">
            <v>77.049485499999989</v>
          </cell>
          <cell r="AX12">
            <v>71.209654599999993</v>
          </cell>
          <cell r="AY12">
            <v>65.343232600000007</v>
          </cell>
          <cell r="AZ12">
            <v>67.521340299999991</v>
          </cell>
          <cell r="BA12">
            <v>118.1876711</v>
          </cell>
          <cell r="BB12">
            <v>145.5297971</v>
          </cell>
          <cell r="BC12">
            <v>145.5297971</v>
          </cell>
          <cell r="BD12">
            <v>70.682768600000003</v>
          </cell>
          <cell r="BE12">
            <v>18.704903999999999</v>
          </cell>
          <cell r="BF12">
            <v>18.101520000000001</v>
          </cell>
          <cell r="BG12">
            <v>69.6460857</v>
          </cell>
          <cell r="BH12">
            <v>74.564018200000007</v>
          </cell>
          <cell r="BI12">
            <v>942.07027479999999</v>
          </cell>
          <cell r="BJ12">
            <v>46.169052124990202</v>
          </cell>
          <cell r="BK12">
            <v>0.18893586643747429</v>
          </cell>
          <cell r="BL12">
            <v>48.544881260444001</v>
          </cell>
          <cell r="BM12">
            <v>2.3790912560007453</v>
          </cell>
          <cell r="BN12">
            <v>0.18893586643747429</v>
          </cell>
          <cell r="BO12">
            <v>48.544881260444001</v>
          </cell>
          <cell r="BP12">
            <v>0</v>
          </cell>
          <cell r="BQ12">
            <v>0</v>
          </cell>
          <cell r="BR12">
            <v>48.544881260444001</v>
          </cell>
          <cell r="BS12">
            <v>2.3790912560007453</v>
          </cell>
          <cell r="BT12">
            <v>0</v>
          </cell>
          <cell r="BU12">
            <v>0</v>
          </cell>
          <cell r="BV12">
            <v>-1</v>
          </cell>
          <cell r="CB12">
            <v>1</v>
          </cell>
          <cell r="CC12" t="str">
            <v/>
          </cell>
          <cell r="CD12">
            <v>1</v>
          </cell>
          <cell r="CE12">
            <v>1</v>
          </cell>
          <cell r="CF12" t="str">
            <v/>
          </cell>
          <cell r="CG12">
            <v>1</v>
          </cell>
          <cell r="CH12"/>
        </row>
        <row r="13">
          <cell r="A13" t="str">
            <v>179 Turbot Street, Brisbane</v>
          </cell>
          <cell r="B13" t="str">
            <v>QLD</v>
          </cell>
          <cell r="C13">
            <v>0</v>
          </cell>
          <cell r="D13">
            <v>0</v>
          </cell>
          <cell r="E13">
            <v>0</v>
          </cell>
          <cell r="F13">
            <v>0</v>
          </cell>
          <cell r="G13">
            <v>0</v>
          </cell>
          <cell r="H13">
            <v>0</v>
          </cell>
          <cell r="I13">
            <v>0</v>
          </cell>
          <cell r="J13">
            <v>0</v>
          </cell>
          <cell r="K13">
            <v>0</v>
          </cell>
          <cell r="L13">
            <v>0</v>
          </cell>
          <cell r="M13">
            <v>0</v>
          </cell>
          <cell r="N13">
            <v>0</v>
          </cell>
          <cell r="O13">
            <v>0</v>
          </cell>
          <cell r="P13" t="str">
            <v/>
          </cell>
          <cell r="Q13" t="str">
            <v/>
          </cell>
          <cell r="R13">
            <v>0</v>
          </cell>
          <cell r="S13">
            <v>0</v>
          </cell>
          <cell r="T13" t="str">
            <v/>
          </cell>
          <cell r="V13">
            <v>0</v>
          </cell>
          <cell r="W13">
            <v>0</v>
          </cell>
          <cell r="X13">
            <v>0</v>
          </cell>
          <cell r="Y13">
            <v>0</v>
          </cell>
          <cell r="Z13" t="e">
            <v>#DIV/0!</v>
          </cell>
          <cell r="AG13">
            <v>1</v>
          </cell>
          <cell r="AH13" t="str">
            <v/>
          </cell>
          <cell r="AI13" t="str">
            <v/>
          </cell>
          <cell r="AJ13">
            <v>1</v>
          </cell>
          <cell r="AK13" t="str">
            <v/>
          </cell>
          <cell r="AL13" t="str">
            <v/>
          </cell>
          <cell r="AM13"/>
          <cell r="AN13">
            <v>0</v>
          </cell>
          <cell r="AO13">
            <v>0</v>
          </cell>
          <cell r="AP13">
            <v>0</v>
          </cell>
          <cell r="AQ13" t="str">
            <v/>
          </cell>
          <cell r="AR13" t="str">
            <v/>
          </cell>
          <cell r="AT13">
            <v>0</v>
          </cell>
          <cell r="AU13" t="str">
            <v/>
          </cell>
          <cell r="AW13">
            <v>0</v>
          </cell>
          <cell r="AX13">
            <v>0</v>
          </cell>
          <cell r="AY13">
            <v>0</v>
          </cell>
          <cell r="AZ13">
            <v>0</v>
          </cell>
          <cell r="BA13">
            <v>0</v>
          </cell>
          <cell r="BB13">
            <v>0</v>
          </cell>
          <cell r="BC13">
            <v>0</v>
          </cell>
          <cell r="BD13">
            <v>0</v>
          </cell>
          <cell r="BE13">
            <v>0</v>
          </cell>
          <cell r="BF13">
            <v>0</v>
          </cell>
          <cell r="BG13">
            <v>0</v>
          </cell>
          <cell r="BH13">
            <v>0</v>
          </cell>
          <cell r="BI13">
            <v>0</v>
          </cell>
          <cell r="BJ13">
            <v>0</v>
          </cell>
          <cell r="BK13" t="str">
            <v/>
          </cell>
          <cell r="BL13">
            <v>0</v>
          </cell>
          <cell r="BM13" t="str">
            <v/>
          </cell>
          <cell r="BN13" t="str">
            <v/>
          </cell>
          <cell r="BO13">
            <v>0</v>
          </cell>
          <cell r="BP13">
            <v>0</v>
          </cell>
          <cell r="BQ13">
            <v>0</v>
          </cell>
          <cell r="BR13">
            <v>0</v>
          </cell>
          <cell r="BS13" t="str">
            <v/>
          </cell>
          <cell r="BT13">
            <v>0</v>
          </cell>
          <cell r="BU13">
            <v>0</v>
          </cell>
          <cell r="BV13" t="str">
            <v/>
          </cell>
          <cell r="CB13">
            <v>1</v>
          </cell>
          <cell r="CC13" t="str">
            <v/>
          </cell>
          <cell r="CD13" t="str">
            <v/>
          </cell>
          <cell r="CE13">
            <v>1</v>
          </cell>
          <cell r="CF13" t="str">
            <v/>
          </cell>
          <cell r="CG13" t="str">
            <v/>
          </cell>
          <cell r="CH13"/>
        </row>
        <row r="14">
          <cell r="A14" t="str">
            <v>201 Kent Street, Sydney</v>
          </cell>
          <cell r="B14" t="str">
            <v>NSW</v>
          </cell>
          <cell r="C14">
            <v>478.31688199999996</v>
          </cell>
          <cell r="D14">
            <v>325.66385259999998</v>
          </cell>
          <cell r="E14">
            <v>155.56074710000001</v>
          </cell>
          <cell r="F14">
            <v>48.242214399999995</v>
          </cell>
          <cell r="G14">
            <v>46.686014</v>
          </cell>
          <cell r="H14">
            <v>38.1679776</v>
          </cell>
          <cell r="I14">
            <v>10.522003099999999</v>
          </cell>
          <cell r="J14">
            <v>17.602008999999999</v>
          </cell>
          <cell r="K14">
            <v>20.023393499999997</v>
          </cell>
          <cell r="L14">
            <v>34.572413099999999</v>
          </cell>
          <cell r="M14">
            <v>101.57096780000001</v>
          </cell>
          <cell r="N14">
            <v>352.09629589999997</v>
          </cell>
          <cell r="O14">
            <v>1629.0247700999998</v>
          </cell>
          <cell r="P14">
            <v>41.776185887095735</v>
          </cell>
          <cell r="Q14">
            <v>0.19403969363952078</v>
          </cell>
          <cell r="R14">
            <v>83.943646403252984</v>
          </cell>
          <cell r="S14">
            <v>2.1527268587620432</v>
          </cell>
          <cell r="T14">
            <v>0.19403969363952056</v>
          </cell>
          <cell r="V14">
            <v>0</v>
          </cell>
          <cell r="W14">
            <v>0</v>
          </cell>
          <cell r="X14">
            <v>83.943646403252984</v>
          </cell>
          <cell r="Y14">
            <v>2.1534668798470267</v>
          </cell>
          <cell r="Z14">
            <v>0.12628139946442762</v>
          </cell>
          <cell r="AG14">
            <v>1</v>
          </cell>
          <cell r="AH14">
            <v>1</v>
          </cell>
          <cell r="AI14" t="str">
            <v/>
          </cell>
          <cell r="AJ14">
            <v>1</v>
          </cell>
          <cell r="AK14">
            <v>1</v>
          </cell>
          <cell r="AL14" t="str">
            <v/>
          </cell>
          <cell r="AM14"/>
          <cell r="AN14">
            <v>0</v>
          </cell>
          <cell r="AO14">
            <v>0</v>
          </cell>
          <cell r="AP14">
            <v>83.943646403252984</v>
          </cell>
          <cell r="AQ14">
            <v>2.1527268587620432</v>
          </cell>
          <cell r="AR14">
            <v>0.19403969363952056</v>
          </cell>
          <cell r="AT14">
            <v>21.340224488309996</v>
          </cell>
          <cell r="AU14">
            <v>0.54726803512095412</v>
          </cell>
          <cell r="AW14">
            <v>325.66899860000001</v>
          </cell>
          <cell r="AX14">
            <v>217.30706190000001</v>
          </cell>
          <cell r="AY14">
            <v>176.17509460000002</v>
          </cell>
          <cell r="AZ14">
            <v>140.55316859999999</v>
          </cell>
          <cell r="BA14">
            <v>90.548552200000003</v>
          </cell>
          <cell r="BB14">
            <v>22.562221600000001</v>
          </cell>
          <cell r="BC14">
            <v>13.022387</v>
          </cell>
          <cell r="BD14">
            <v>20.155117499999999</v>
          </cell>
          <cell r="BE14">
            <v>28.166460399999998</v>
          </cell>
          <cell r="BF14">
            <v>97.824544099999997</v>
          </cell>
          <cell r="BG14">
            <v>247.42231570000001</v>
          </cell>
          <cell r="BH14">
            <v>256.3307054</v>
          </cell>
          <cell r="BI14">
            <v>1635.7366276</v>
          </cell>
          <cell r="BJ14">
            <v>42.814614478171762</v>
          </cell>
          <cell r="BK14">
            <v>2.4856950653237675E-2</v>
          </cell>
          <cell r="BL14">
            <v>84.289508420228003</v>
          </cell>
          <cell r="BM14">
            <v>2.206237084060191</v>
          </cell>
          <cell r="BN14">
            <v>2.4856950653237897E-2</v>
          </cell>
          <cell r="BO14">
            <v>97.838108420227996</v>
          </cell>
          <cell r="BP14">
            <v>13.5486</v>
          </cell>
          <cell r="BQ14">
            <v>0</v>
          </cell>
          <cell r="BR14">
            <v>97.838108420227996</v>
          </cell>
          <cell r="BS14">
            <v>2.5608651311010311</v>
          </cell>
          <cell r="BT14">
            <v>0</v>
          </cell>
          <cell r="BU14">
            <v>0</v>
          </cell>
          <cell r="BV14">
            <v>-1</v>
          </cell>
          <cell r="CB14">
            <v>1</v>
          </cell>
          <cell r="CC14">
            <v>1</v>
          </cell>
          <cell r="CD14" t="str">
            <v/>
          </cell>
          <cell r="CE14">
            <v>1</v>
          </cell>
          <cell r="CF14">
            <v>1</v>
          </cell>
          <cell r="CG14" t="str">
            <v/>
          </cell>
          <cell r="CH14"/>
        </row>
        <row r="15">
          <cell r="A15" t="str">
            <v>220 London Circuit, Canberra</v>
          </cell>
          <cell r="B15" t="str">
            <v>ACT</v>
          </cell>
          <cell r="C15"/>
          <cell r="D15"/>
          <cell r="E15"/>
          <cell r="F15"/>
          <cell r="G15">
            <v>19.173870999999998</v>
          </cell>
          <cell r="H15">
            <v>19.5964916</v>
          </cell>
          <cell r="I15">
            <v>19.589274700000001</v>
          </cell>
          <cell r="J15">
            <v>17.693538499999999</v>
          </cell>
          <cell r="K15">
            <v>221.45538669999999</v>
          </cell>
          <cell r="L15">
            <v>227.78437500000001</v>
          </cell>
          <cell r="M15">
            <v>235.37718749999999</v>
          </cell>
          <cell r="N15">
            <v>108.66716071428571</v>
          </cell>
          <cell r="O15">
            <v>869.33728571428571</v>
          </cell>
          <cell r="P15" t="str">
            <v/>
          </cell>
          <cell r="Q15" t="str">
            <v/>
          </cell>
          <cell r="R15">
            <v>44.796950332857143</v>
          </cell>
          <cell r="S15" t="str">
            <v/>
          </cell>
          <cell r="T15" t="str">
            <v/>
          </cell>
          <cell r="V15">
            <v>47.909475432000008</v>
          </cell>
          <cell r="W15">
            <v>0</v>
          </cell>
          <cell r="X15">
            <v>92.706425764857158</v>
          </cell>
          <cell r="Y15" t="e">
            <v>#DIV/0!</v>
          </cell>
          <cell r="Z15" t="e">
            <v>#DIV/0!</v>
          </cell>
          <cell r="AG15" t="str">
            <v/>
          </cell>
          <cell r="AH15">
            <v>1</v>
          </cell>
          <cell r="AI15" t="str">
            <v/>
          </cell>
          <cell r="AJ15" t="str">
            <v/>
          </cell>
          <cell r="AK15">
            <v>1</v>
          </cell>
          <cell r="AL15" t="str">
            <v/>
          </cell>
          <cell r="AM15"/>
          <cell r="AN15">
            <v>0</v>
          </cell>
          <cell r="AO15">
            <v>0</v>
          </cell>
          <cell r="AP15">
            <v>44.796950332857143</v>
          </cell>
          <cell r="AQ15" t="str">
            <v/>
          </cell>
          <cell r="AR15" t="str">
            <v/>
          </cell>
          <cell r="AT15">
            <v>11.388318442857143</v>
          </cell>
          <cell r="AU15" t="str">
            <v/>
          </cell>
          <cell r="AW15">
            <v>1009.9219075</v>
          </cell>
          <cell r="AX15">
            <v>1009.9219075</v>
          </cell>
          <cell r="AY15">
            <v>333.62700630000001</v>
          </cell>
          <cell r="AZ15">
            <v>171.31623000000002</v>
          </cell>
          <cell r="BA15">
            <v>165.78989999999999</v>
          </cell>
          <cell r="BB15">
            <v>48.231262100000002</v>
          </cell>
          <cell r="BC15">
            <v>28.925150200000001</v>
          </cell>
          <cell r="BD15">
            <v>27.0590115</v>
          </cell>
          <cell r="BE15">
            <v>44.968287199999999</v>
          </cell>
          <cell r="BF15">
            <v>160.88954279999999</v>
          </cell>
          <cell r="BG15">
            <v>469.4887038</v>
          </cell>
          <cell r="BH15">
            <v>827.43190020000009</v>
          </cell>
          <cell r="BI15">
            <v>4297.5708090999997</v>
          </cell>
          <cell r="BJ15">
            <v>187.92945640633195</v>
          </cell>
          <cell r="BK15" t="str">
            <v/>
          </cell>
          <cell r="BL15">
            <v>221.45382379292298</v>
          </cell>
          <cell r="BM15">
            <v>9.6840048886182863</v>
          </cell>
          <cell r="BN15" t="str">
            <v/>
          </cell>
          <cell r="BO15">
            <v>221.45382379292298</v>
          </cell>
          <cell r="BP15">
            <v>0</v>
          </cell>
          <cell r="BQ15">
            <v>0</v>
          </cell>
          <cell r="BR15">
            <v>221.45382379292298</v>
          </cell>
          <cell r="BS15">
            <v>9.6840048886182863</v>
          </cell>
          <cell r="BT15">
            <v>0</v>
          </cell>
          <cell r="BU15">
            <v>0</v>
          </cell>
          <cell r="BV15" t="str">
            <v/>
          </cell>
          <cell r="CB15" t="str">
            <v/>
          </cell>
          <cell r="CC15">
            <v>1</v>
          </cell>
          <cell r="CD15" t="str">
            <v/>
          </cell>
          <cell r="CE15" t="str">
            <v/>
          </cell>
          <cell r="CF15">
            <v>1</v>
          </cell>
          <cell r="CG15" t="str">
            <v/>
          </cell>
          <cell r="CH15"/>
        </row>
        <row r="16">
          <cell r="A16" t="str">
            <v>250 St Georges Terrace, Perth</v>
          </cell>
          <cell r="B16" t="str">
            <v>WA</v>
          </cell>
          <cell r="C16">
            <v>113.348</v>
          </cell>
          <cell r="D16">
            <v>250.8202</v>
          </cell>
          <cell r="E16">
            <v>136.54150000000001</v>
          </cell>
          <cell r="F16">
            <v>105.32286000000001</v>
          </cell>
          <cell r="G16">
            <v>51.82893</v>
          </cell>
          <cell r="H16">
            <v>38.436419999999998</v>
          </cell>
          <cell r="I16">
            <v>31.514189999999999</v>
          </cell>
          <cell r="J16">
            <v>38.365030599999997</v>
          </cell>
          <cell r="K16">
            <v>41.169199599999999</v>
          </cell>
          <cell r="L16">
            <v>33.519193399999999</v>
          </cell>
          <cell r="M16">
            <v>69.099499699999996</v>
          </cell>
          <cell r="N16">
            <v>136.89955</v>
          </cell>
          <cell r="O16">
            <v>1046.8645732999998</v>
          </cell>
          <cell r="P16">
            <v>17.128384165566349</v>
          </cell>
          <cell r="Q16">
            <v>0.50305980388005755</v>
          </cell>
          <cell r="R16">
            <v>53.944931462148993</v>
          </cell>
          <cell r="S16">
            <v>0.8826256360516338</v>
          </cell>
          <cell r="T16">
            <v>0.50305980388005733</v>
          </cell>
          <cell r="V16">
            <v>47.909475432000008</v>
          </cell>
          <cell r="W16">
            <v>0</v>
          </cell>
          <cell r="X16">
            <v>101.85440689414901</v>
          </cell>
          <cell r="Y16">
            <v>1.6659781722000429</v>
          </cell>
          <cell r="Z16">
            <v>4.4895613760086786</v>
          </cell>
          <cell r="AG16" t="str">
            <v/>
          </cell>
          <cell r="AH16">
            <v>1</v>
          </cell>
          <cell r="AI16" t="str">
            <v/>
          </cell>
          <cell r="AJ16" t="str">
            <v/>
          </cell>
          <cell r="AK16">
            <v>1</v>
          </cell>
          <cell r="AL16" t="str">
            <v/>
          </cell>
          <cell r="AM16"/>
          <cell r="AN16">
            <v>47.909475432000008</v>
          </cell>
          <cell r="AO16">
            <v>0</v>
          </cell>
          <cell r="AP16">
            <v>101.85440689414901</v>
          </cell>
          <cell r="AQ16">
            <v>1.6665015272600532</v>
          </cell>
          <cell r="AR16">
            <v>1.8379545714699557</v>
          </cell>
          <cell r="AT16">
            <v>4.2921447505299994</v>
          </cell>
          <cell r="AU16">
            <v>7.0226375078822026E-2</v>
          </cell>
          <cell r="AW16">
            <v>170.96818999999999</v>
          </cell>
          <cell r="AX16">
            <v>145.63017000000002</v>
          </cell>
          <cell r="AY16">
            <v>85.731740000000002</v>
          </cell>
          <cell r="AZ16">
            <v>43.203367899999996</v>
          </cell>
          <cell r="BA16">
            <v>6.1360000000000001</v>
          </cell>
          <cell r="BB16">
            <v>2.5812900000000001</v>
          </cell>
          <cell r="BC16">
            <v>1.0710999999999999</v>
          </cell>
          <cell r="BD16">
            <v>0.61657000000000006</v>
          </cell>
          <cell r="BE16">
            <v>0.86299000000000003</v>
          </cell>
          <cell r="BF16">
            <v>2.60927</v>
          </cell>
          <cell r="BG16">
            <v>13.34709</v>
          </cell>
          <cell r="BH16">
            <v>179.58625469999998</v>
          </cell>
          <cell r="BI16">
            <v>652.34403259999999</v>
          </cell>
          <cell r="BJ16">
            <v>10.736847839361396</v>
          </cell>
          <cell r="BK16">
            <v>-0.37315465746348864</v>
          </cell>
          <cell r="BL16">
            <v>33.615287999877999</v>
          </cell>
          <cell r="BM16">
            <v>0.55326976916229265</v>
          </cell>
          <cell r="BN16">
            <v>-0.37315465746348864</v>
          </cell>
          <cell r="BO16">
            <v>23.274527680887001</v>
          </cell>
          <cell r="BP16">
            <v>0</v>
          </cell>
          <cell r="BQ16">
            <v>0</v>
          </cell>
          <cell r="BR16">
            <v>33.615287999877999</v>
          </cell>
          <cell r="BS16">
            <v>0.55326976916229265</v>
          </cell>
          <cell r="BT16">
            <v>10.340760318990998</v>
          </cell>
          <cell r="BU16">
            <v>0.170197264847813</v>
          </cell>
          <cell r="BV16">
            <v>-0.89787152182954211</v>
          </cell>
          <cell r="CB16" t="str">
            <v/>
          </cell>
          <cell r="CC16">
            <v>1</v>
          </cell>
          <cell r="CD16" t="str">
            <v/>
          </cell>
          <cell r="CE16" t="str">
            <v/>
          </cell>
          <cell r="CF16">
            <v>1</v>
          </cell>
          <cell r="CG16" t="str">
            <v/>
          </cell>
          <cell r="CH16"/>
        </row>
        <row r="17">
          <cell r="A17" t="str">
            <v>259 Queen Street, Brisbane</v>
          </cell>
          <cell r="B17" t="str">
            <v>QLD</v>
          </cell>
          <cell r="C17">
            <v>0</v>
          </cell>
          <cell r="D17">
            <v>0</v>
          </cell>
          <cell r="E17">
            <v>0</v>
          </cell>
          <cell r="F17">
            <v>0</v>
          </cell>
          <cell r="G17">
            <v>0</v>
          </cell>
          <cell r="H17">
            <v>0</v>
          </cell>
          <cell r="I17">
            <v>0</v>
          </cell>
          <cell r="J17">
            <v>0</v>
          </cell>
          <cell r="K17">
            <v>0</v>
          </cell>
          <cell r="L17">
            <v>0</v>
          </cell>
          <cell r="M17">
            <v>0</v>
          </cell>
          <cell r="N17">
            <v>0</v>
          </cell>
          <cell r="O17">
            <v>0</v>
          </cell>
          <cell r="P17" t="str">
            <v/>
          </cell>
          <cell r="Q17" t="str">
            <v/>
          </cell>
          <cell r="R17">
            <v>0</v>
          </cell>
          <cell r="S17">
            <v>0</v>
          </cell>
          <cell r="T17" t="str">
            <v/>
          </cell>
          <cell r="V17">
            <v>0.10838880000000001</v>
          </cell>
          <cell r="W17">
            <v>0</v>
          </cell>
          <cell r="X17">
            <v>0.10838880000000001</v>
          </cell>
          <cell r="Y17">
            <v>4.3786377959117726E-3</v>
          </cell>
          <cell r="Z17" t="e">
            <v>#DIV/0!</v>
          </cell>
          <cell r="AG17">
            <v>1</v>
          </cell>
          <cell r="AH17">
            <v>1</v>
          </cell>
          <cell r="AI17" t="str">
            <v/>
          </cell>
          <cell r="AJ17">
            <v>1</v>
          </cell>
          <cell r="AK17">
            <v>1</v>
          </cell>
          <cell r="AL17" t="str">
            <v/>
          </cell>
          <cell r="AM17"/>
          <cell r="AN17">
            <v>0.10838880000000001</v>
          </cell>
          <cell r="AO17">
            <v>0</v>
          </cell>
          <cell r="AP17">
            <v>0.10838880000000001</v>
          </cell>
          <cell r="AQ17" t="str">
            <v/>
          </cell>
          <cell r="AR17" t="str">
            <v/>
          </cell>
          <cell r="AT17">
            <v>0</v>
          </cell>
          <cell r="AU17">
            <v>0</v>
          </cell>
          <cell r="AW17">
            <v>0</v>
          </cell>
          <cell r="AX17">
            <v>0</v>
          </cell>
          <cell r="AY17">
            <v>0</v>
          </cell>
          <cell r="AZ17">
            <v>0</v>
          </cell>
          <cell r="BA17">
            <v>0</v>
          </cell>
          <cell r="BB17">
            <v>0</v>
          </cell>
          <cell r="BC17">
            <v>0</v>
          </cell>
          <cell r="BD17">
            <v>0</v>
          </cell>
          <cell r="BE17">
            <v>0</v>
          </cell>
          <cell r="BF17">
            <v>0</v>
          </cell>
          <cell r="BG17">
            <v>0</v>
          </cell>
          <cell r="BH17">
            <v>0</v>
          </cell>
          <cell r="BI17">
            <v>0</v>
          </cell>
          <cell r="BJ17">
            <v>0</v>
          </cell>
          <cell r="BK17" t="str">
            <v/>
          </cell>
          <cell r="BL17">
            <v>0</v>
          </cell>
          <cell r="BM17" t="str">
            <v/>
          </cell>
          <cell r="BN17" t="str">
            <v/>
          </cell>
          <cell r="BO17">
            <v>19.240000000000002</v>
          </cell>
          <cell r="BP17">
            <v>0</v>
          </cell>
          <cell r="BQ17">
            <v>19.240000000000002</v>
          </cell>
          <cell r="BR17">
            <v>19.240000000000002</v>
          </cell>
          <cell r="BS17" t="str">
            <v/>
          </cell>
          <cell r="BT17">
            <v>0</v>
          </cell>
          <cell r="BU17">
            <v>0</v>
          </cell>
          <cell r="BV17" t="str">
            <v/>
          </cell>
          <cell r="CB17">
            <v>1</v>
          </cell>
          <cell r="CC17">
            <v>1</v>
          </cell>
          <cell r="CD17" t="str">
            <v/>
          </cell>
          <cell r="CE17">
            <v>1</v>
          </cell>
          <cell r="CF17">
            <v>1</v>
          </cell>
          <cell r="CG17" t="str">
            <v/>
          </cell>
          <cell r="CH17"/>
        </row>
        <row r="18">
          <cell r="A18" t="str">
            <v>347 Kent Street, Sydney</v>
          </cell>
          <cell r="B18" t="str">
            <v>NSW</v>
          </cell>
          <cell r="C18">
            <v>349.81159499999995</v>
          </cell>
          <cell r="D18">
            <v>245.72315499999999</v>
          </cell>
          <cell r="E18">
            <v>139.65002029999999</v>
          </cell>
          <cell r="F18">
            <v>73.112889699999997</v>
          </cell>
          <cell r="G18">
            <v>17.10566</v>
          </cell>
          <cell r="H18">
            <v>0</v>
          </cell>
          <cell r="I18">
            <v>0</v>
          </cell>
          <cell r="J18">
            <v>9.0580599999999997E-2</v>
          </cell>
          <cell r="K18">
            <v>0.61141939999999995</v>
          </cell>
          <cell r="L18">
            <v>17.489035699999999</v>
          </cell>
          <cell r="M18">
            <v>22.836874399999999</v>
          </cell>
          <cell r="N18">
            <v>279.48341670000002</v>
          </cell>
          <cell r="O18">
            <v>1145.9146467999999</v>
          </cell>
          <cell r="P18">
            <v>44.652056127061314</v>
          </cell>
          <cell r="Q18">
            <v>0.1375368305761715</v>
          </cell>
          <cell r="R18">
            <v>59.048981749603996</v>
          </cell>
          <cell r="S18">
            <v>2.3009204522274698</v>
          </cell>
          <cell r="T18">
            <v>0.1375368305761715</v>
          </cell>
          <cell r="V18">
            <v>0</v>
          </cell>
          <cell r="W18">
            <v>0</v>
          </cell>
          <cell r="X18">
            <v>59.048981749603996</v>
          </cell>
          <cell r="Y18">
            <v>2.3009204522274698</v>
          </cell>
          <cell r="Z18">
            <v>-0.25556748309513466</v>
          </cell>
          <cell r="AG18">
            <v>1</v>
          </cell>
          <cell r="AH18" t="str">
            <v/>
          </cell>
          <cell r="AI18">
            <v>1</v>
          </cell>
          <cell r="AJ18">
            <v>1</v>
          </cell>
          <cell r="AK18" t="str">
            <v/>
          </cell>
          <cell r="AL18">
            <v>1</v>
          </cell>
          <cell r="AM18"/>
          <cell r="AN18">
            <v>0</v>
          </cell>
          <cell r="AO18">
            <v>0</v>
          </cell>
          <cell r="AP18">
            <v>59.048981749603996</v>
          </cell>
          <cell r="AQ18">
            <v>2.3009204522274698</v>
          </cell>
          <cell r="AR18">
            <v>0.1375368305761715</v>
          </cell>
          <cell r="AT18">
            <v>15.011481873079997</v>
          </cell>
          <cell r="AU18">
            <v>0.58494193526450322</v>
          </cell>
          <cell r="AW18">
            <v>381.29820689999997</v>
          </cell>
          <cell r="AX18">
            <v>229.72265520000002</v>
          </cell>
          <cell r="AY18">
            <v>63.999847600000003</v>
          </cell>
          <cell r="AZ18">
            <v>22.697611700000003</v>
          </cell>
          <cell r="BA18">
            <v>7.3726786000000004</v>
          </cell>
          <cell r="BB18">
            <v>0</v>
          </cell>
          <cell r="BC18">
            <v>0</v>
          </cell>
          <cell r="BD18">
            <v>0</v>
          </cell>
          <cell r="BE18">
            <v>0.61482349999999997</v>
          </cell>
          <cell r="BF18">
            <v>3.1242478999999999</v>
          </cell>
          <cell r="BG18">
            <v>202.03452679999998</v>
          </cell>
          <cell r="BH18">
            <v>296.24643750000001</v>
          </cell>
          <cell r="BI18">
            <v>1207.1110357</v>
          </cell>
          <cell r="BJ18">
            <v>47.569565990297797</v>
          </cell>
          <cell r="BK18">
            <v>6.5338757412076509E-2</v>
          </cell>
          <cell r="BL18">
            <v>62.202431669620999</v>
          </cell>
          <cell r="BM18">
            <v>2.4512597354800456</v>
          </cell>
          <cell r="BN18">
            <v>6.5338757412076509E-2</v>
          </cell>
          <cell r="BO18">
            <v>62.202431669620999</v>
          </cell>
          <cell r="BP18">
            <v>0</v>
          </cell>
          <cell r="BQ18">
            <v>0</v>
          </cell>
          <cell r="BR18">
            <v>62.202431669620999</v>
          </cell>
          <cell r="BS18">
            <v>2.4512597354800456</v>
          </cell>
          <cell r="BT18">
            <v>0</v>
          </cell>
          <cell r="BU18">
            <v>0</v>
          </cell>
          <cell r="BV18">
            <v>-1</v>
          </cell>
          <cell r="CB18">
            <v>1</v>
          </cell>
          <cell r="CC18" t="str">
            <v/>
          </cell>
          <cell r="CD18">
            <v>1</v>
          </cell>
          <cell r="CE18">
            <v>1</v>
          </cell>
          <cell r="CF18" t="str">
            <v/>
          </cell>
          <cell r="CG18">
            <v>1</v>
          </cell>
          <cell r="CH18"/>
        </row>
        <row r="19">
          <cell r="A19" t="str">
            <v>388 George Street, Sydney</v>
          </cell>
          <cell r="B19" t="str">
            <v>NSW</v>
          </cell>
          <cell r="C19">
            <v>710.60656280000001</v>
          </cell>
          <cell r="D19">
            <v>498.20357469999999</v>
          </cell>
          <cell r="E19">
            <v>331.90195390000002</v>
          </cell>
          <cell r="F19">
            <v>292.16015809999999</v>
          </cell>
          <cell r="G19">
            <v>236.66083030000001</v>
          </cell>
          <cell r="H19">
            <v>217.01740030000002</v>
          </cell>
          <cell r="I19">
            <v>185.64640969999999</v>
          </cell>
          <cell r="J19">
            <v>178.40976139999998</v>
          </cell>
          <cell r="K19">
            <v>190.7993917</v>
          </cell>
          <cell r="L19">
            <v>224.01781940000001</v>
          </cell>
          <cell r="M19">
            <v>482.03691629999997</v>
          </cell>
          <cell r="N19">
            <v>602.03459770000006</v>
          </cell>
          <cell r="O19">
            <v>4149.4953762999994</v>
          </cell>
          <cell r="P19">
            <v>110.81869929227645</v>
          </cell>
          <cell r="Q19">
            <v>0.37821911382205586</v>
          </cell>
          <cell r="R19">
            <v>213.82349674073899</v>
          </cell>
          <cell r="S19">
            <v>5.7104875745310064</v>
          </cell>
          <cell r="T19">
            <v>0.37821911382205631</v>
          </cell>
          <cell r="V19">
            <v>0</v>
          </cell>
          <cell r="W19">
            <v>0</v>
          </cell>
          <cell r="X19">
            <v>213.82349674073899</v>
          </cell>
          <cell r="Y19">
            <v>5.686855624547575</v>
          </cell>
          <cell r="Z19" t="e">
            <v>#DIV/0!</v>
          </cell>
          <cell r="AG19" t="str">
            <v/>
          </cell>
          <cell r="AH19" t="str">
            <v/>
          </cell>
          <cell r="AI19">
            <v>1</v>
          </cell>
          <cell r="AJ19" t="str">
            <v/>
          </cell>
          <cell r="AK19" t="str">
            <v/>
          </cell>
          <cell r="AL19">
            <v>1</v>
          </cell>
          <cell r="AM19"/>
          <cell r="AN19">
            <v>0</v>
          </cell>
          <cell r="AO19">
            <v>0</v>
          </cell>
          <cell r="AP19">
            <v>213.82349674073899</v>
          </cell>
          <cell r="AQ19">
            <v>5.7104875745310064</v>
          </cell>
          <cell r="AR19">
            <v>0.37821911382205631</v>
          </cell>
          <cell r="AT19">
            <v>54.358389429529993</v>
          </cell>
          <cell r="AU19">
            <v>1.4517249607288216</v>
          </cell>
          <cell r="AW19">
            <v>591.41742829999998</v>
          </cell>
          <cell r="AX19">
            <v>451.38559480000004</v>
          </cell>
          <cell r="AY19">
            <v>296.5016655</v>
          </cell>
          <cell r="AZ19">
            <v>210.82564550000001</v>
          </cell>
          <cell r="BA19">
            <v>134.32676869999997</v>
          </cell>
          <cell r="BB19">
            <v>129.78654270000001</v>
          </cell>
          <cell r="BC19">
            <v>123.0749565</v>
          </cell>
          <cell r="BD19">
            <v>121.1659325</v>
          </cell>
          <cell r="BE19">
            <v>128.45393730000001</v>
          </cell>
          <cell r="BF19">
            <v>151.50911439999999</v>
          </cell>
          <cell r="BG19">
            <v>344.0984651</v>
          </cell>
          <cell r="BH19">
            <v>499.35288250000002</v>
          </cell>
          <cell r="BI19">
            <v>3181.8989337999997</v>
          </cell>
          <cell r="BJ19">
            <v>84.977538024783669</v>
          </cell>
          <cell r="BK19">
            <v>-0.23318412355065232</v>
          </cell>
          <cell r="BL19">
            <v>163.96325205871398</v>
          </cell>
          <cell r="BM19">
            <v>4.3788925344171021</v>
          </cell>
          <cell r="BN19">
            <v>-0.23318412355065254</v>
          </cell>
          <cell r="BO19">
            <v>81.981626029357002</v>
          </cell>
          <cell r="BP19">
            <v>0</v>
          </cell>
          <cell r="BQ19">
            <v>0</v>
          </cell>
          <cell r="BR19">
            <v>163.96325205871398</v>
          </cell>
          <cell r="BS19">
            <v>4.3788925344171021</v>
          </cell>
          <cell r="BT19">
            <v>81.981626029356974</v>
          </cell>
          <cell r="BU19">
            <v>2.1894462672085511</v>
          </cell>
          <cell r="BV19">
            <v>-0.61659206177532622</v>
          </cell>
          <cell r="CB19" t="str">
            <v/>
          </cell>
          <cell r="CC19" t="str">
            <v/>
          </cell>
          <cell r="CD19">
            <v>1</v>
          </cell>
          <cell r="CE19" t="str">
            <v/>
          </cell>
          <cell r="CF19" t="str">
            <v/>
          </cell>
          <cell r="CG19">
            <v>1</v>
          </cell>
          <cell r="CH19"/>
        </row>
        <row r="20">
          <cell r="A20" t="str">
            <v>40 Mount Street, North Sydney</v>
          </cell>
          <cell r="B20" t="str">
            <v>NSW</v>
          </cell>
          <cell r="C20">
            <v>511.8287603</v>
          </cell>
          <cell r="D20">
            <v>419.59193440000001</v>
          </cell>
          <cell r="E20">
            <v>251.64623639999999</v>
          </cell>
          <cell r="F20">
            <v>114.60351479999999</v>
          </cell>
          <cell r="G20">
            <v>44.131636700000001</v>
          </cell>
          <cell r="H20">
            <v>35.010669900000003</v>
          </cell>
          <cell r="I20">
            <v>38.296346499999999</v>
          </cell>
          <cell r="J20">
            <v>34.878988499999998</v>
          </cell>
          <cell r="K20">
            <v>38.616022999999998</v>
          </cell>
          <cell r="L20">
            <v>42.798869000000003</v>
          </cell>
          <cell r="M20">
            <v>188.4219143</v>
          </cell>
          <cell r="N20">
            <v>407.40941079999999</v>
          </cell>
          <cell r="O20">
            <v>2127.2343046000001</v>
          </cell>
          <cell r="P20">
            <v>74.741212185094653</v>
          </cell>
          <cell r="Q20">
            <v>0.11980615366769265</v>
          </cell>
          <cell r="R20">
            <v>109.616383716038</v>
          </cell>
          <cell r="S20">
            <v>3.851414663897927</v>
          </cell>
          <cell r="T20">
            <v>0.11980615366769243</v>
          </cell>
          <cell r="V20">
            <v>0</v>
          </cell>
          <cell r="W20">
            <v>0</v>
          </cell>
          <cell r="X20">
            <v>109.616383716038</v>
          </cell>
          <cell r="Y20">
            <v>4.0816575798583186</v>
          </cell>
          <cell r="Z20">
            <v>0.32478020717815892</v>
          </cell>
          <cell r="AG20">
            <v>1</v>
          </cell>
          <cell r="AH20">
            <v>1</v>
          </cell>
          <cell r="AI20" t="str">
            <v/>
          </cell>
          <cell r="AJ20">
            <v>1</v>
          </cell>
          <cell r="AK20">
            <v>1</v>
          </cell>
          <cell r="AL20" t="str">
            <v/>
          </cell>
          <cell r="AM20"/>
          <cell r="AN20">
            <v>0</v>
          </cell>
          <cell r="AO20">
            <v>0</v>
          </cell>
          <cell r="AP20">
            <v>109.616383716038</v>
          </cell>
          <cell r="AQ20">
            <v>3.851414663897927</v>
          </cell>
          <cell r="AR20">
            <v>0.11980615366769243</v>
          </cell>
          <cell r="AT20">
            <v>27.86676939026</v>
          </cell>
          <cell r="AU20">
            <v>0.97910987962473994</v>
          </cell>
          <cell r="AW20">
            <v>470.10258010000001</v>
          </cell>
          <cell r="AX20">
            <v>358.17626680000001</v>
          </cell>
          <cell r="AY20">
            <v>240.40818949999999</v>
          </cell>
          <cell r="AZ20">
            <v>129.11484340000001</v>
          </cell>
          <cell r="BA20">
            <v>51.036047199999999</v>
          </cell>
          <cell r="BB20">
            <v>37.364529400000002</v>
          </cell>
          <cell r="BC20">
            <v>62.231960899999997</v>
          </cell>
          <cell r="BD20">
            <v>47.555821399999999</v>
          </cell>
          <cell r="BE20">
            <v>53.216749999999998</v>
          </cell>
          <cell r="BF20">
            <v>65.69118970000001</v>
          </cell>
          <cell r="BG20">
            <v>191.25431030000001</v>
          </cell>
          <cell r="BH20">
            <v>412.5741453</v>
          </cell>
          <cell r="BI20">
            <v>2118.7266340000001</v>
          </cell>
          <cell r="BJ20">
            <v>76.535490788005461</v>
          </cell>
          <cell r="BK20">
            <v>2.400654940499658E-2</v>
          </cell>
          <cell r="BL20">
            <v>109.17798345002001</v>
          </cell>
          <cell r="BM20">
            <v>3.9438738403059217</v>
          </cell>
          <cell r="BN20">
            <v>2.4006549404996802E-2</v>
          </cell>
          <cell r="BO20">
            <v>131.30398345002001</v>
          </cell>
          <cell r="BP20">
            <v>0</v>
          </cell>
          <cell r="BQ20">
            <v>22.126000000000001</v>
          </cell>
          <cell r="BR20">
            <v>131.30398345002001</v>
          </cell>
          <cell r="BS20">
            <v>4.7431389469980241</v>
          </cell>
          <cell r="BT20">
            <v>0</v>
          </cell>
          <cell r="BU20">
            <v>0</v>
          </cell>
          <cell r="BV20">
            <v>-1</v>
          </cell>
          <cell r="CB20">
            <v>1</v>
          </cell>
          <cell r="CC20">
            <v>1</v>
          </cell>
          <cell r="CD20" t="str">
            <v/>
          </cell>
          <cell r="CE20">
            <v>1</v>
          </cell>
          <cell r="CF20">
            <v>1</v>
          </cell>
          <cell r="CG20" t="str">
            <v/>
          </cell>
          <cell r="CH20"/>
        </row>
        <row r="21">
          <cell r="A21" t="str">
            <v>420 George Street, Sydney</v>
          </cell>
          <cell r="B21" t="str">
            <v>NSW</v>
          </cell>
          <cell r="C21">
            <v>502.18076819999999</v>
          </cell>
          <cell r="D21">
            <v>346.9695676</v>
          </cell>
          <cell r="E21">
            <v>159.9972037</v>
          </cell>
          <cell r="F21">
            <v>74.854229600000011</v>
          </cell>
          <cell r="G21">
            <v>56.7749138</v>
          </cell>
          <cell r="H21">
            <v>48.409316500000003</v>
          </cell>
          <cell r="I21">
            <v>44.539566499999999</v>
          </cell>
          <cell r="J21">
            <v>40.2292858</v>
          </cell>
          <cell r="K21">
            <v>155.10401299999998</v>
          </cell>
          <cell r="L21">
            <v>153.6672528</v>
          </cell>
          <cell r="M21">
            <v>158.78949449999999</v>
          </cell>
          <cell r="N21">
            <v>393.51437200000004</v>
          </cell>
          <cell r="O21">
            <v>2135.0299839999998</v>
          </cell>
          <cell r="P21">
            <v>56.844848597802383</v>
          </cell>
          <cell r="Q21">
            <v>0.48939625031299161</v>
          </cell>
          <cell r="R21">
            <v>110.01809507551999</v>
          </cell>
          <cell r="S21">
            <v>2.9292150482447563</v>
          </cell>
          <cell r="T21">
            <v>0.48939625031299161</v>
          </cell>
          <cell r="V21">
            <v>0</v>
          </cell>
          <cell r="W21">
            <v>143</v>
          </cell>
          <cell r="X21">
            <v>253.01809507551999</v>
          </cell>
          <cell r="Y21">
            <v>6.736586234797703</v>
          </cell>
          <cell r="Z21">
            <v>2.4807351846872447</v>
          </cell>
          <cell r="AG21">
            <v>1</v>
          </cell>
          <cell r="AH21">
            <v>1</v>
          </cell>
          <cell r="AI21" t="str">
            <v/>
          </cell>
          <cell r="AJ21">
            <v>1</v>
          </cell>
          <cell r="AK21">
            <v>1</v>
          </cell>
          <cell r="AL21" t="str">
            <v/>
          </cell>
          <cell r="AM21"/>
          <cell r="AN21">
            <v>0</v>
          </cell>
          <cell r="AO21">
            <v>143</v>
          </cell>
          <cell r="AP21">
            <v>253.01809507551999</v>
          </cell>
          <cell r="AQ21">
            <v>6.7365682987393125</v>
          </cell>
          <cell r="AR21">
            <v>2.4252929193887369</v>
          </cell>
          <cell r="AT21">
            <v>27.968892790399998</v>
          </cell>
          <cell r="AU21">
            <v>0.74466751663121122</v>
          </cell>
          <cell r="AW21">
            <v>449.43729300000001</v>
          </cell>
          <cell r="AX21">
            <v>411.5379863</v>
          </cell>
          <cell r="AY21">
            <v>55.946250100000007</v>
          </cell>
          <cell r="AZ21">
            <v>57.811124899999996</v>
          </cell>
          <cell r="BA21">
            <v>53.303811400000001</v>
          </cell>
          <cell r="BB21">
            <v>44.158524800000002</v>
          </cell>
          <cell r="BC21">
            <v>44.158524800000002</v>
          </cell>
          <cell r="BD21">
            <v>40.658152100000002</v>
          </cell>
          <cell r="BE21">
            <v>30.011537999999998</v>
          </cell>
          <cell r="BF21">
            <v>59.073024600000004</v>
          </cell>
          <cell r="BG21">
            <v>158.78949449999999</v>
          </cell>
          <cell r="BH21">
            <v>434.93931580000003</v>
          </cell>
          <cell r="BI21">
            <v>1839.8250403</v>
          </cell>
          <cell r="BJ21">
            <v>49.046829255483637</v>
          </cell>
          <cell r="BK21">
            <v>-0.13718075665030827</v>
          </cell>
          <cell r="BL21">
            <v>94.806184326659007</v>
          </cell>
          <cell r="BM21">
            <v>2.5273831115350718</v>
          </cell>
          <cell r="BN21">
            <v>-0.13718075665030816</v>
          </cell>
          <cell r="BO21">
            <v>94.806184326659007</v>
          </cell>
          <cell r="BP21">
            <v>0</v>
          </cell>
          <cell r="BQ21">
            <v>0</v>
          </cell>
          <cell r="BR21">
            <v>94.806184326659007</v>
          </cell>
          <cell r="BS21">
            <v>2.5273831115350718</v>
          </cell>
          <cell r="BT21">
            <v>0</v>
          </cell>
          <cell r="BU21">
            <v>0</v>
          </cell>
          <cell r="BV21">
            <v>-1</v>
          </cell>
          <cell r="CB21">
            <v>1</v>
          </cell>
          <cell r="CC21">
            <v>1</v>
          </cell>
          <cell r="CD21" t="str">
            <v/>
          </cell>
          <cell r="CE21">
            <v>1</v>
          </cell>
          <cell r="CF21">
            <v>1</v>
          </cell>
          <cell r="CG21" t="str">
            <v/>
          </cell>
          <cell r="CH21"/>
        </row>
        <row r="22">
          <cell r="A22" t="str">
            <v>522 Flinders Lane, Melbourne</v>
          </cell>
          <cell r="B22" t="str">
            <v>VIC</v>
          </cell>
          <cell r="C22">
            <v>161.75929339999999</v>
          </cell>
          <cell r="D22">
            <v>62.8466393</v>
          </cell>
          <cell r="E22">
            <v>8.1722704999999998</v>
          </cell>
          <cell r="F22">
            <v>8.4281623999999997</v>
          </cell>
          <cell r="G22">
            <v>8.1474946999999993</v>
          </cell>
          <cell r="H22">
            <v>12.612232599999999</v>
          </cell>
          <cell r="I22">
            <v>13.835236</v>
          </cell>
          <cell r="J22">
            <v>23.019961599999998</v>
          </cell>
          <cell r="K22">
            <v>30.146846099999998</v>
          </cell>
          <cell r="L22">
            <v>64.528219899999996</v>
          </cell>
          <cell r="M22">
            <v>98.672109399999997</v>
          </cell>
          <cell r="N22">
            <v>128.0502654</v>
          </cell>
          <cell r="O22">
            <v>620.21873129999994</v>
          </cell>
          <cell r="P22" t="str">
            <v/>
          </cell>
          <cell r="Q22" t="str">
            <v/>
          </cell>
          <cell r="R22">
            <v>31.959871223888996</v>
          </cell>
          <cell r="S22" t="str">
            <v/>
          </cell>
          <cell r="T22" t="str">
            <v/>
          </cell>
          <cell r="V22">
            <v>0</v>
          </cell>
          <cell r="W22">
            <v>0</v>
          </cell>
          <cell r="X22">
            <v>31.959871223888996</v>
          </cell>
          <cell r="Y22">
            <v>22.475296219331224</v>
          </cell>
          <cell r="Z22">
            <v>-0.33909425902097901</v>
          </cell>
          <cell r="AG22">
            <v>1</v>
          </cell>
          <cell r="AH22">
            <v>1</v>
          </cell>
          <cell r="AI22" t="str">
            <v/>
          </cell>
          <cell r="AJ22">
            <v>1</v>
          </cell>
          <cell r="AK22">
            <v>1</v>
          </cell>
          <cell r="AL22" t="str">
            <v/>
          </cell>
          <cell r="AM22"/>
          <cell r="AN22">
            <v>0</v>
          </cell>
          <cell r="AO22">
            <v>0</v>
          </cell>
          <cell r="AP22">
            <v>31.959871223888996</v>
          </cell>
          <cell r="AQ22" t="str">
            <v/>
          </cell>
          <cell r="AR22" t="str">
            <v/>
          </cell>
          <cell r="AT22">
            <v>2.4808749251999997</v>
          </cell>
          <cell r="AU22" t="str">
            <v/>
          </cell>
          <cell r="AW22">
            <v>104.59128609999999</v>
          </cell>
          <cell r="AX22">
            <v>87.014903099999998</v>
          </cell>
          <cell r="AY22">
            <v>76.108255</v>
          </cell>
          <cell r="AZ22">
            <v>54.232583400000003</v>
          </cell>
          <cell r="BA22">
            <v>42.818327599999996</v>
          </cell>
          <cell r="BB22">
            <v>13.2145718</v>
          </cell>
          <cell r="BC22">
            <v>5.7671238000000002</v>
          </cell>
          <cell r="BD22">
            <v>12.655402400000002</v>
          </cell>
          <cell r="BE22">
            <v>16.484784999999999</v>
          </cell>
          <cell r="BF22">
            <v>58.982630499999999</v>
          </cell>
          <cell r="BG22">
            <v>83.1806847</v>
          </cell>
          <cell r="BH22">
            <v>87.613117000000003</v>
          </cell>
          <cell r="BI22">
            <v>642.6636704</v>
          </cell>
          <cell r="BJ22">
            <v>451.94350942334734</v>
          </cell>
          <cell r="BK22" t="str">
            <v/>
          </cell>
          <cell r="BL22">
            <v>33.116458935711997</v>
          </cell>
          <cell r="BM22">
            <v>23.288649040585092</v>
          </cell>
          <cell r="BN22" t="str">
            <v/>
          </cell>
          <cell r="BO22">
            <v>33.116458935711997</v>
          </cell>
          <cell r="BP22">
            <v>0</v>
          </cell>
          <cell r="BQ22">
            <v>0</v>
          </cell>
          <cell r="BR22">
            <v>33.116458935711997</v>
          </cell>
          <cell r="BS22">
            <v>23.288649040585092</v>
          </cell>
          <cell r="BT22">
            <v>0</v>
          </cell>
          <cell r="BU22">
            <v>0</v>
          </cell>
          <cell r="BV22" t="str">
            <v/>
          </cell>
          <cell r="CB22">
            <v>1</v>
          </cell>
          <cell r="CC22">
            <v>1</v>
          </cell>
          <cell r="CD22" t="str">
            <v/>
          </cell>
          <cell r="CE22">
            <v>1</v>
          </cell>
          <cell r="CF22">
            <v>1</v>
          </cell>
          <cell r="CG22" t="str">
            <v/>
          </cell>
          <cell r="CH22"/>
        </row>
        <row r="23">
          <cell r="A23" t="str">
            <v>567 Collins Street, Melbourne</v>
          </cell>
          <cell r="B23" t="str">
            <v>VIC</v>
          </cell>
          <cell r="C23">
            <v>1013.4808399999999</v>
          </cell>
          <cell r="D23">
            <v>876.05642</v>
          </cell>
          <cell r="E23">
            <v>617.68365000000006</v>
          </cell>
          <cell r="F23">
            <v>511.49540999999999</v>
          </cell>
          <cell r="G23">
            <v>344.18180999999998</v>
          </cell>
          <cell r="H23">
            <v>129.98324</v>
          </cell>
          <cell r="I23">
            <v>75.452330000000003</v>
          </cell>
          <cell r="J23">
            <v>78.09769</v>
          </cell>
          <cell r="K23">
            <v>96.70044</v>
          </cell>
          <cell r="L23">
            <v>179.49338</v>
          </cell>
          <cell r="M23">
            <v>609.52574000000016</v>
          </cell>
          <cell r="N23">
            <v>991.59303</v>
          </cell>
          <cell r="O23">
            <v>5523.7439800000002</v>
          </cell>
          <cell r="P23">
            <v>102.16347246137714</v>
          </cell>
          <cell r="Q23">
            <v>7.5870847499033278E-3</v>
          </cell>
          <cell r="R23">
            <v>284.63852728939997</v>
          </cell>
          <cell r="S23">
            <v>5.2644837359347632</v>
          </cell>
          <cell r="T23">
            <v>7.5870847499031058E-3</v>
          </cell>
          <cell r="V23">
            <v>0</v>
          </cell>
          <cell r="W23">
            <v>0</v>
          </cell>
          <cell r="X23">
            <v>284.63852728939997</v>
          </cell>
          <cell r="Y23">
            <v>5.2644837359347632</v>
          </cell>
          <cell r="Z23">
            <v>-0.12027472322610189</v>
          </cell>
          <cell r="AG23">
            <v>1</v>
          </cell>
          <cell r="AH23">
            <v>1</v>
          </cell>
          <cell r="AI23">
            <v>1</v>
          </cell>
          <cell r="AJ23">
            <v>1</v>
          </cell>
          <cell r="AK23">
            <v>1</v>
          </cell>
          <cell r="AL23">
            <v>1</v>
          </cell>
          <cell r="AM23"/>
          <cell r="AN23">
            <v>0</v>
          </cell>
          <cell r="AO23">
            <v>0</v>
          </cell>
          <cell r="AP23">
            <v>284.63852728939997</v>
          </cell>
          <cell r="AQ23">
            <v>5.2644837359347632</v>
          </cell>
          <cell r="AR23">
            <v>-1.1750843517116527E-2</v>
          </cell>
          <cell r="AT23">
            <v>22.09497592</v>
          </cell>
          <cell r="AU23">
            <v>0.40865388984550849</v>
          </cell>
          <cell r="AW23">
            <v>724.31359999999995</v>
          </cell>
          <cell r="AX23">
            <v>630.5490299999999</v>
          </cell>
          <cell r="AY23">
            <v>289.16410999999999</v>
          </cell>
          <cell r="AZ23">
            <v>297.45292999999998</v>
          </cell>
          <cell r="BA23">
            <v>146.43467999999999</v>
          </cell>
          <cell r="BB23">
            <v>79.406379999999999</v>
          </cell>
          <cell r="BC23">
            <v>70.832599999999999</v>
          </cell>
          <cell r="BD23">
            <v>66.745039999999989</v>
          </cell>
          <cell r="BE23">
            <v>71.069519999999997</v>
          </cell>
          <cell r="BF23">
            <v>207.27482999999998</v>
          </cell>
          <cell r="BG23">
            <v>626.09753999999998</v>
          </cell>
          <cell r="BH23">
            <v>752.62426000000005</v>
          </cell>
          <cell r="BI23">
            <v>3961.9645199999991</v>
          </cell>
          <cell r="BJ23">
            <v>73.177149020817424</v>
          </cell>
          <cell r="BK23">
            <v>-0.28372492381284298</v>
          </cell>
          <cell r="BL23">
            <v>204.16003171559996</v>
          </cell>
          <cell r="BM23">
            <v>3.7708184890427221</v>
          </cell>
          <cell r="BN23">
            <v>-0.28372492381284287</v>
          </cell>
          <cell r="BO23">
            <v>219.93203171559995</v>
          </cell>
          <cell r="BP23">
            <v>0</v>
          </cell>
          <cell r="BQ23">
            <v>15.772</v>
          </cell>
          <cell r="BR23">
            <v>219.93203171559995</v>
          </cell>
          <cell r="BS23">
            <v>4.0621259928152016</v>
          </cell>
          <cell r="BT23">
            <v>0</v>
          </cell>
          <cell r="BU23">
            <v>0</v>
          </cell>
          <cell r="BV23">
            <v>-1</v>
          </cell>
          <cell r="CB23">
            <v>1</v>
          </cell>
          <cell r="CC23">
            <v>1</v>
          </cell>
          <cell r="CD23">
            <v>1</v>
          </cell>
          <cell r="CE23">
            <v>1</v>
          </cell>
          <cell r="CF23">
            <v>1</v>
          </cell>
          <cell r="CG23">
            <v>1</v>
          </cell>
          <cell r="CH23"/>
        </row>
        <row r="24">
          <cell r="A24" t="str">
            <v>6 O'Connell Street, Sydney</v>
          </cell>
          <cell r="B24" t="str">
            <v>NSW</v>
          </cell>
          <cell r="C24">
            <v>340.88130269999999</v>
          </cell>
          <cell r="D24">
            <v>305.78434250000004</v>
          </cell>
          <cell r="E24">
            <v>184.07938060000001</v>
          </cell>
          <cell r="F24">
            <v>87.09882069999999</v>
          </cell>
          <cell r="G24">
            <v>41.529310299999999</v>
          </cell>
          <cell r="H24">
            <v>37.237402299999999</v>
          </cell>
          <cell r="I24">
            <v>33.524000000000001</v>
          </cell>
          <cell r="J24">
            <v>29.711956999999998</v>
          </cell>
          <cell r="K24">
            <v>46.705580699999999</v>
          </cell>
          <cell r="L24">
            <v>87.396197999999998</v>
          </cell>
          <cell r="M24">
            <v>45.0028358</v>
          </cell>
          <cell r="N24">
            <v>164.4274839</v>
          </cell>
          <cell r="O24">
            <v>1403.3786144999997</v>
          </cell>
          <cell r="P24">
            <v>95.870982395376458</v>
          </cell>
          <cell r="Q24">
            <v>-0.34095848096342696</v>
          </cell>
          <cell r="R24">
            <v>72.316100005184978</v>
          </cell>
          <cell r="S24">
            <v>4.9402317228337482</v>
          </cell>
          <cell r="T24">
            <v>-0.34095848096342718</v>
          </cell>
          <cell r="V24">
            <v>0</v>
          </cell>
          <cell r="W24">
            <v>28.6</v>
          </cell>
          <cell r="X24">
            <v>100.91610000518497</v>
          </cell>
          <cell r="Y24">
            <v>6.9130559878602389</v>
          </cell>
          <cell r="Z24">
            <v>-0.21716798115210079</v>
          </cell>
          <cell r="AG24">
            <v>1</v>
          </cell>
          <cell r="AH24" t="str">
            <v/>
          </cell>
          <cell r="AI24" t="str">
            <v/>
          </cell>
          <cell r="AJ24">
            <v>1</v>
          </cell>
          <cell r="AK24" t="str">
            <v/>
          </cell>
          <cell r="AL24" t="str">
            <v/>
          </cell>
          <cell r="AM24"/>
          <cell r="AN24">
            <v>0</v>
          </cell>
          <cell r="AO24">
            <v>28.6</v>
          </cell>
          <cell r="AP24">
            <v>100.91610000518497</v>
          </cell>
          <cell r="AQ24">
            <v>6.8940238557462648</v>
          </cell>
          <cell r="AR24">
            <v>-8.0316833486661077E-2</v>
          </cell>
          <cell r="AT24">
            <v>18.384259849949995</v>
          </cell>
          <cell r="AU24">
            <v>1.2559098693794315</v>
          </cell>
          <cell r="AW24">
            <v>304.69041379999999</v>
          </cell>
          <cell r="AX24">
            <v>246.34864960000002</v>
          </cell>
          <cell r="AY24">
            <v>142.29354839999999</v>
          </cell>
          <cell r="AZ24">
            <v>68.780024799999993</v>
          </cell>
          <cell r="BA24">
            <v>36.318454599999995</v>
          </cell>
          <cell r="BB24">
            <v>36.786739699999998</v>
          </cell>
          <cell r="BC24">
            <v>31.559064500000002</v>
          </cell>
          <cell r="BD24">
            <v>56.490408900000006</v>
          </cell>
          <cell r="BE24">
            <v>77.284776600000001</v>
          </cell>
          <cell r="BF24">
            <v>87.396197999999998</v>
          </cell>
          <cell r="BG24">
            <v>196.23164980000001</v>
          </cell>
          <cell r="BH24">
            <v>305.6607985</v>
          </cell>
          <cell r="BI24">
            <v>1589.8407271999999</v>
          </cell>
          <cell r="BJ24">
            <v>108.99472983052706</v>
          </cell>
          <cell r="BK24">
            <v>0.13688967305068034</v>
          </cell>
          <cell r="BL24">
            <v>81.924492672616012</v>
          </cell>
          <cell r="BM24">
            <v>5.61649842816706</v>
          </cell>
          <cell r="BN24">
            <v>0.13688967305068056</v>
          </cell>
          <cell r="BO24">
            <v>81.924492672616012</v>
          </cell>
          <cell r="BP24">
            <v>0</v>
          </cell>
          <cell r="BQ24">
            <v>0</v>
          </cell>
          <cell r="BR24">
            <v>81.924492672616012</v>
          </cell>
          <cell r="BS24">
            <v>5.61649842816706</v>
          </cell>
          <cell r="BT24">
            <v>0</v>
          </cell>
          <cell r="BU24">
            <v>0</v>
          </cell>
          <cell r="BV24">
            <v>-1</v>
          </cell>
          <cell r="CB24">
            <v>1</v>
          </cell>
          <cell r="CC24" t="str">
            <v/>
          </cell>
          <cell r="CD24" t="str">
            <v/>
          </cell>
          <cell r="CE24">
            <v>1</v>
          </cell>
          <cell r="CF24" t="str">
            <v/>
          </cell>
          <cell r="CG24" t="str">
            <v/>
          </cell>
          <cell r="CH24"/>
        </row>
        <row r="25">
          <cell r="A25" t="str">
            <v>60 Martin Place, Sydney</v>
          </cell>
          <cell r="B25" t="str">
            <v>NSW</v>
          </cell>
          <cell r="C25">
            <v>632.43565999999998</v>
          </cell>
          <cell r="D25">
            <v>583.83983690000002</v>
          </cell>
          <cell r="E25">
            <v>472.38555709999997</v>
          </cell>
          <cell r="F25">
            <v>466.13695770000004</v>
          </cell>
          <cell r="G25">
            <v>271.55057539999996</v>
          </cell>
          <cell r="H25">
            <v>284.2737042</v>
          </cell>
          <cell r="I25">
            <v>283.3144739</v>
          </cell>
          <cell r="J25">
            <v>261.49754509999997</v>
          </cell>
          <cell r="K25">
            <v>291.92010999999997</v>
          </cell>
          <cell r="L25">
            <v>287.47064469999998</v>
          </cell>
          <cell r="M25">
            <v>409.18286469999998</v>
          </cell>
          <cell r="N25">
            <v>573.04851619999999</v>
          </cell>
          <cell r="O25">
            <v>4817.0564458999997</v>
          </cell>
          <cell r="P25">
            <v>122.65286732155451</v>
          </cell>
          <cell r="Q25">
            <v>-0.13241931469642976</v>
          </cell>
          <cell r="R25">
            <v>248.22291865722698</v>
          </cell>
          <cell r="S25">
            <v>6.3203022530797037</v>
          </cell>
          <cell r="T25">
            <v>-0.13241931469642998</v>
          </cell>
          <cell r="V25">
            <v>0.49885945200000004</v>
          </cell>
          <cell r="W25">
            <v>0</v>
          </cell>
          <cell r="X25">
            <v>248.72177810922699</v>
          </cell>
          <cell r="Y25">
            <v>6.3330043135320651</v>
          </cell>
          <cell r="Z25">
            <v>-0.3453492798263621</v>
          </cell>
          <cell r="AG25">
            <v>1</v>
          </cell>
          <cell r="AH25">
            <v>1</v>
          </cell>
          <cell r="AI25" t="str">
            <v/>
          </cell>
          <cell r="AJ25">
            <v>1</v>
          </cell>
          <cell r="AK25">
            <v>1</v>
          </cell>
          <cell r="AL25" t="str">
            <v/>
          </cell>
          <cell r="AM25"/>
          <cell r="AN25">
            <v>0.49885945200000004</v>
          </cell>
          <cell r="AO25">
            <v>0</v>
          </cell>
          <cell r="AP25">
            <v>248.72177810922699</v>
          </cell>
          <cell r="AQ25">
            <v>6.3330043135320651</v>
          </cell>
          <cell r="AR25">
            <v>-0.13067571733814587</v>
          </cell>
          <cell r="AT25">
            <v>63.103439441289993</v>
          </cell>
          <cell r="AU25">
            <v>1.6067525619123639</v>
          </cell>
          <cell r="AW25">
            <v>558.67752760000008</v>
          </cell>
          <cell r="AX25">
            <v>547.56495140000004</v>
          </cell>
          <cell r="AY25">
            <v>367.9378251</v>
          </cell>
          <cell r="AZ25">
            <v>326.92673869999999</v>
          </cell>
          <cell r="BA25">
            <v>269.33081249999998</v>
          </cell>
          <cell r="BB25">
            <v>25.680821299999998</v>
          </cell>
          <cell r="BC25">
            <v>144.9206385</v>
          </cell>
          <cell r="BD25">
            <v>541.56586259999995</v>
          </cell>
          <cell r="BE25">
            <v>108.05230779999999</v>
          </cell>
          <cell r="BF25">
            <v>477.23998389999997</v>
          </cell>
          <cell r="BG25">
            <v>409.18286469999998</v>
          </cell>
          <cell r="BH25">
            <v>536.21891650000009</v>
          </cell>
          <cell r="BI25">
            <v>4313.2992506000001</v>
          </cell>
          <cell r="BJ25">
            <v>109.82609953684253</v>
          </cell>
          <cell r="BK25">
            <v>-0.10457780616807355</v>
          </cell>
          <cell r="BL25">
            <v>222.26431038341804</v>
          </cell>
          <cell r="BM25">
            <v>5.6593389091334965</v>
          </cell>
          <cell r="BN25">
            <v>-0.10457780616807344</v>
          </cell>
          <cell r="BO25">
            <v>222.26431038341804</v>
          </cell>
          <cell r="BP25">
            <v>0</v>
          </cell>
          <cell r="BQ25">
            <v>0</v>
          </cell>
          <cell r="BR25">
            <v>222.26431038341804</v>
          </cell>
          <cell r="BS25">
            <v>5.6593389091334965</v>
          </cell>
          <cell r="BT25">
            <v>0</v>
          </cell>
          <cell r="BU25">
            <v>0</v>
          </cell>
          <cell r="BV25">
            <v>-1</v>
          </cell>
          <cell r="CB25">
            <v>1</v>
          </cell>
          <cell r="CC25">
            <v>1</v>
          </cell>
          <cell r="CD25" t="str">
            <v/>
          </cell>
          <cell r="CE25">
            <v>1</v>
          </cell>
          <cell r="CF25">
            <v>1</v>
          </cell>
          <cell r="CG25" t="str">
            <v/>
          </cell>
          <cell r="CH25"/>
        </row>
        <row r="26">
          <cell r="I26"/>
          <cell r="J26"/>
          <cell r="O26">
            <v>48218.342790114286</v>
          </cell>
          <cell r="P26"/>
          <cell r="Q26"/>
          <cell r="R26">
            <v>2484.6912039745894</v>
          </cell>
          <cell r="S26"/>
          <cell r="T26"/>
          <cell r="U26"/>
          <cell r="V26"/>
          <cell r="W26"/>
          <cell r="X26"/>
          <cell r="Y26"/>
          <cell r="Z26"/>
          <cell r="AA26"/>
          <cell r="AB26"/>
          <cell r="AC26"/>
          <cell r="AD26"/>
          <cell r="AE26"/>
          <cell r="AF26"/>
          <cell r="AG26">
            <v>37709.203610199998</v>
          </cell>
          <cell r="AH26">
            <v>36283.747959014283</v>
          </cell>
          <cell r="AI26">
            <v>16413.8852401</v>
          </cell>
          <cell r="AJ26">
            <v>1943.1552620336058</v>
          </cell>
          <cell r="AK26">
            <v>1869.7015323280059</v>
          </cell>
          <cell r="AL26">
            <v>845.80750642235307</v>
          </cell>
          <cell r="AM26"/>
          <cell r="AN26"/>
          <cell r="AO26"/>
          <cell r="AP26"/>
          <cell r="BC26"/>
          <cell r="BD26"/>
          <cell r="BI26">
            <v>42028.480923699994</v>
          </cell>
          <cell r="BJ26"/>
          <cell r="BK26"/>
          <cell r="BL26">
            <v>2165.7276219982609</v>
          </cell>
          <cell r="BM26"/>
          <cell r="BN26"/>
          <cell r="BO26"/>
          <cell r="BP26"/>
          <cell r="BQ26"/>
          <cell r="BR26"/>
          <cell r="BS26"/>
          <cell r="BT26"/>
          <cell r="BU26"/>
          <cell r="BV26"/>
          <cell r="BW26"/>
          <cell r="BX26"/>
          <cell r="BY26"/>
          <cell r="BZ26"/>
          <cell r="CA26"/>
          <cell r="CB26">
            <v>33896.667148199995</v>
          </cell>
          <cell r="CC26">
            <v>34353.715551499998</v>
          </cell>
          <cell r="CD26">
            <v>13527.240320499999</v>
          </cell>
          <cell r="CE26">
            <v>63.106601206884989</v>
          </cell>
          <cell r="CF26">
            <v>34.601759557804996</v>
          </cell>
          <cell r="CG26">
            <v>81.981626029356974</v>
          </cell>
          <cell r="CH26"/>
        </row>
      </sheetData>
      <sheetData sheetId="8">
        <row r="1">
          <cell r="L1">
            <v>12</v>
          </cell>
          <cell r="N1">
            <v>14</v>
          </cell>
        </row>
        <row r="16">
          <cell r="M16" t="str">
            <v>Building</v>
          </cell>
          <cell r="N16" t="str">
            <v>Consumption (L/year)</v>
          </cell>
          <cell r="O16" t="str">
            <v>Emissions (tCO2/year)</v>
          </cell>
          <cell r="P16" t="str">
            <v>Emissions intensity (kgCO2/m2/year)</v>
          </cell>
        </row>
        <row r="17">
          <cell r="M17" t="str">
            <v>1 Market Street, Sydney</v>
          </cell>
          <cell r="N17"/>
          <cell r="O17"/>
          <cell r="P17"/>
        </row>
        <row r="18">
          <cell r="M18" t="str">
            <v>105-151 Miller Street, North Sydney</v>
          </cell>
          <cell r="N18"/>
          <cell r="O18"/>
          <cell r="P18"/>
        </row>
        <row r="19">
          <cell r="M19" t="str">
            <v>117 Clarence Street, Sydney</v>
          </cell>
          <cell r="N19"/>
          <cell r="O19"/>
          <cell r="P19"/>
        </row>
        <row r="20">
          <cell r="M20" t="str">
            <v>120 Collins Street, Melbourne</v>
          </cell>
          <cell r="N20"/>
          <cell r="O20"/>
          <cell r="P20"/>
        </row>
        <row r="21">
          <cell r="M21" t="str">
            <v>126 Phillip Street, Sydney</v>
          </cell>
          <cell r="N21">
            <v>23000</v>
          </cell>
          <cell r="O21">
            <v>62.323560000000008</v>
          </cell>
          <cell r="P21">
            <v>1.495879126813638</v>
          </cell>
        </row>
        <row r="22">
          <cell r="M22" t="str">
            <v>135 King Street, Sydney</v>
          </cell>
          <cell r="N22"/>
          <cell r="O22"/>
          <cell r="P22"/>
        </row>
        <row r="23">
          <cell r="M23" t="str">
            <v>151 Clarence Street, Sydney</v>
          </cell>
          <cell r="N23"/>
          <cell r="O23"/>
          <cell r="P23"/>
        </row>
        <row r="24">
          <cell r="M24" t="str">
            <v>179 Turbot Street, Brisbane</v>
          </cell>
          <cell r="N24"/>
          <cell r="O24"/>
          <cell r="P24"/>
        </row>
        <row r="25">
          <cell r="M25" t="str">
            <v>201 Kent Street, Sydney</v>
          </cell>
          <cell r="N25">
            <v>5000</v>
          </cell>
          <cell r="O25">
            <v>13.5486</v>
          </cell>
          <cell r="P25">
            <v>0.35462804704084011</v>
          </cell>
        </row>
        <row r="26">
          <cell r="M26" t="str">
            <v>220 London Circuit, Canberra</v>
          </cell>
          <cell r="N26"/>
          <cell r="O26"/>
          <cell r="P26"/>
        </row>
        <row r="27">
          <cell r="M27" t="str">
            <v>250 St Georges Terrace, Perth</v>
          </cell>
          <cell r="N27"/>
          <cell r="O27"/>
          <cell r="P27"/>
        </row>
        <row r="28">
          <cell r="M28" t="str">
            <v>259 Queen Street, Brisbane</v>
          </cell>
          <cell r="N28"/>
          <cell r="O28"/>
          <cell r="P28"/>
        </row>
        <row r="29">
          <cell r="M29" t="str">
            <v>347 Kent Street, Sydney</v>
          </cell>
          <cell r="N29"/>
          <cell r="O29"/>
          <cell r="P29"/>
        </row>
        <row r="30">
          <cell r="M30" t="str">
            <v>388 George Street, Sydney</v>
          </cell>
          <cell r="N30"/>
          <cell r="O30"/>
          <cell r="P30"/>
        </row>
        <row r="31">
          <cell r="M31" t="str">
            <v>40 Mount Street, North Sydney</v>
          </cell>
          <cell r="N31"/>
          <cell r="O31"/>
          <cell r="P31"/>
        </row>
        <row r="32">
          <cell r="M32" t="str">
            <v>420 George Street, Sydney</v>
          </cell>
          <cell r="N32"/>
          <cell r="O32"/>
          <cell r="P32"/>
        </row>
        <row r="33">
          <cell r="M33" t="str">
            <v>522 Flinders Lane, Melbourne</v>
          </cell>
          <cell r="N33"/>
          <cell r="O33"/>
          <cell r="P33"/>
        </row>
        <row r="34">
          <cell r="M34" t="str">
            <v>567 Collins Street, Melbourne</v>
          </cell>
          <cell r="N34"/>
          <cell r="O34"/>
          <cell r="P34"/>
        </row>
        <row r="35">
          <cell r="M35" t="str">
            <v>6 O'Connell Street, Sydney</v>
          </cell>
          <cell r="N35"/>
          <cell r="O35"/>
          <cell r="P35"/>
        </row>
        <row r="36">
          <cell r="M36" t="str">
            <v>60 Martin Place, Sydney</v>
          </cell>
          <cell r="N36"/>
          <cell r="O36"/>
          <cell r="P36"/>
        </row>
      </sheetData>
      <sheetData sheetId="9">
        <row r="1">
          <cell r="L1">
            <v>12</v>
          </cell>
          <cell r="N1">
            <v>14</v>
          </cell>
          <cell r="Q1">
            <v>17</v>
          </cell>
        </row>
        <row r="15">
          <cell r="M15" t="str">
            <v>Building</v>
          </cell>
          <cell r="N15" t="str">
            <v>Consumption (kg/year)</v>
          </cell>
          <cell r="O15" t="str">
            <v>Emissions (tCO2/year)</v>
          </cell>
          <cell r="P15" t="str">
            <v>Emissions intensity (kgCO2/m2/year)</v>
          </cell>
        </row>
        <row r="16">
          <cell r="M16" t="str">
            <v>1 Market Street, Sydney</v>
          </cell>
          <cell r="N16"/>
          <cell r="O16"/>
          <cell r="P16"/>
        </row>
        <row r="17">
          <cell r="M17" t="str">
            <v>105-151 Miller Street, North Sydney</v>
          </cell>
          <cell r="N17"/>
          <cell r="O17"/>
          <cell r="P17"/>
        </row>
        <row r="18">
          <cell r="M18" t="str">
            <v>117 Clarence Street, Sydney</v>
          </cell>
          <cell r="N18"/>
          <cell r="O18"/>
          <cell r="P18"/>
        </row>
        <row r="19">
          <cell r="M19" t="str">
            <v>120 Collins Street, Melbourne</v>
          </cell>
          <cell r="N19"/>
          <cell r="O19"/>
          <cell r="P19"/>
        </row>
        <row r="20">
          <cell r="M20" t="str">
            <v>126 Phillip Street, Sydney</v>
          </cell>
          <cell r="N20"/>
          <cell r="O20"/>
          <cell r="P20"/>
        </row>
        <row r="21">
          <cell r="M21" t="str">
            <v>135 King Street, Sydney</v>
          </cell>
          <cell r="N21"/>
          <cell r="O21"/>
          <cell r="P21"/>
        </row>
        <row r="22">
          <cell r="M22" t="str">
            <v>151 Clarence Street, Sydney</v>
          </cell>
          <cell r="N22"/>
          <cell r="O22"/>
          <cell r="P22"/>
        </row>
        <row r="23">
          <cell r="M23" t="str">
            <v>179 Turbot Street, Brisbane</v>
          </cell>
          <cell r="N23"/>
          <cell r="O23"/>
          <cell r="P23"/>
        </row>
        <row r="24">
          <cell r="M24" t="str">
            <v>201 Kent Street, Sydney</v>
          </cell>
          <cell r="N24"/>
          <cell r="O24"/>
          <cell r="P24"/>
        </row>
        <row r="25">
          <cell r="M25" t="str">
            <v>220 London Circuit, Canberra</v>
          </cell>
          <cell r="N25"/>
          <cell r="O25"/>
          <cell r="P25"/>
        </row>
        <row r="26">
          <cell r="M26" t="str">
            <v>250 St Georges Terrace, Perth</v>
          </cell>
          <cell r="N26"/>
          <cell r="O26"/>
          <cell r="P26"/>
        </row>
        <row r="27">
          <cell r="M27" t="str">
            <v>259 Queen Street, Brisbane</v>
          </cell>
          <cell r="N27">
            <v>10</v>
          </cell>
          <cell r="O27">
            <v>19.240000000000002</v>
          </cell>
          <cell r="P27">
            <v>0.7759941921432606</v>
          </cell>
          <cell r="Q27" t="str">
            <v>R410A</v>
          </cell>
        </row>
        <row r="28">
          <cell r="M28" t="str">
            <v>347 Kent Street, Sydney</v>
          </cell>
          <cell r="N28"/>
          <cell r="O28"/>
          <cell r="P28"/>
        </row>
        <row r="29">
          <cell r="M29" t="str">
            <v>388 George Street, Sydney</v>
          </cell>
          <cell r="N29"/>
          <cell r="O29"/>
          <cell r="P29"/>
        </row>
        <row r="30">
          <cell r="M30" t="str">
            <v>40 Mount Street, North Sydney</v>
          </cell>
          <cell r="N30">
            <v>11.5</v>
          </cell>
          <cell r="O30">
            <v>22.126000000000001</v>
          </cell>
          <cell r="P30">
            <v>0.79926510669210227</v>
          </cell>
          <cell r="Q30" t="str">
            <v xml:space="preserve">R410A </v>
          </cell>
        </row>
        <row r="31">
          <cell r="M31" t="str">
            <v>420 George Street, Sydney</v>
          </cell>
          <cell r="N31"/>
          <cell r="O31"/>
          <cell r="P31"/>
        </row>
        <row r="32">
          <cell r="M32" t="str">
            <v>522 Flinders Lane, Melbourne</v>
          </cell>
          <cell r="N32"/>
          <cell r="O32"/>
          <cell r="P32"/>
        </row>
        <row r="33">
          <cell r="M33" t="str">
            <v>567 Collins Street, Melbourne</v>
          </cell>
          <cell r="N33">
            <v>4</v>
          </cell>
          <cell r="O33">
            <v>15.772</v>
          </cell>
          <cell r="P33">
            <v>0.29130750377248021</v>
          </cell>
          <cell r="Q33" t="str">
            <v xml:space="preserve">R404A  </v>
          </cell>
        </row>
        <row r="34">
          <cell r="M34" t="str">
            <v>6 O'Connell Street, Sydney</v>
          </cell>
          <cell r="N34"/>
          <cell r="O34"/>
          <cell r="P34"/>
        </row>
        <row r="35">
          <cell r="M35" t="str">
            <v>60 Martin Place, Sydney</v>
          </cell>
          <cell r="N35"/>
          <cell r="O35"/>
          <cell r="P35"/>
        </row>
      </sheetData>
      <sheetData sheetId="10">
        <row r="2">
          <cell r="BE2">
            <v>57</v>
          </cell>
          <cell r="BF2">
            <v>58</v>
          </cell>
          <cell r="BG2">
            <v>59</v>
          </cell>
        </row>
        <row r="6">
          <cell r="A6" t="str">
            <v>1 Market Street, Sydney</v>
          </cell>
          <cell r="B6" t="str">
            <v>NSW</v>
          </cell>
          <cell r="C6" t="str">
            <v>GP</v>
          </cell>
          <cell r="D6">
            <v>139.34067999999999</v>
          </cell>
          <cell r="E6">
            <v>137.85839999999999</v>
          </cell>
          <cell r="F6">
            <v>128.97316000000001</v>
          </cell>
          <cell r="G6">
            <v>138.36604</v>
          </cell>
          <cell r="H6">
            <v>154.27336</v>
          </cell>
          <cell r="I6">
            <v>147.51451</v>
          </cell>
          <cell r="J6">
            <v>170.81683999999998</v>
          </cell>
          <cell r="K6">
            <v>181.72135999999998</v>
          </cell>
          <cell r="L6">
            <v>199.35628</v>
          </cell>
          <cell r="M6">
            <v>130.02452</v>
          </cell>
          <cell r="N6">
            <v>157.55199999999999</v>
          </cell>
          <cell r="O6">
            <v>137.36668</v>
          </cell>
          <cell r="P6">
            <v>1823.1638299999997</v>
          </cell>
          <cell r="Q6">
            <v>62.534989006767432</v>
          </cell>
          <cell r="R6">
            <v>-3.5348845183047706E-2</v>
          </cell>
          <cell r="S6">
            <v>0</v>
          </cell>
          <cell r="T6">
            <v>0</v>
          </cell>
          <cell r="U6" t="str">
            <v/>
          </cell>
          <cell r="V6">
            <v>1330.9095958999999</v>
          </cell>
          <cell r="W6">
            <v>45.650541974940225</v>
          </cell>
          <cell r="X6"/>
          <cell r="Y6" t="str">
            <v>QLD</v>
          </cell>
          <cell r="Z6">
            <v>0.73</v>
          </cell>
          <cell r="AA6">
            <v>0.15</v>
          </cell>
          <cell r="AC6">
            <v>1</v>
          </cell>
          <cell r="AD6">
            <v>1</v>
          </cell>
          <cell r="AE6" t="str">
            <v/>
          </cell>
          <cell r="AF6">
            <v>1</v>
          </cell>
          <cell r="AG6">
            <v>1</v>
          </cell>
          <cell r="AH6" t="str">
            <v/>
          </cell>
          <cell r="AI6">
            <v>1</v>
          </cell>
          <cell r="AJ6">
            <v>1</v>
          </cell>
          <cell r="AK6" t="str">
            <v/>
          </cell>
          <cell r="AL6"/>
          <cell r="AM6">
            <v>164.08474469999996</v>
          </cell>
          <cell r="AN6">
            <v>5.6281490106090679</v>
          </cell>
          <cell r="AP6">
            <v>109.38982979999999</v>
          </cell>
          <cell r="AQ6">
            <v>3.7520993404060463</v>
          </cell>
          <cell r="AS6">
            <v>135.07728</v>
          </cell>
          <cell r="AT6">
            <v>135.82488000000001</v>
          </cell>
          <cell r="AU6">
            <v>136.01112000000001</v>
          </cell>
          <cell r="AV6">
            <v>143.24451999999999</v>
          </cell>
          <cell r="AW6">
            <v>147.82643999999999</v>
          </cell>
          <cell r="AX6">
            <v>154.11444</v>
          </cell>
          <cell r="AY6">
            <v>200.51115999999999</v>
          </cell>
          <cell r="AZ6">
            <v>196.54928000000001</v>
          </cell>
          <cell r="BA6">
            <v>179.97672</v>
          </cell>
          <cell r="BB6">
            <v>150.21392</v>
          </cell>
          <cell r="BC6">
            <v>157.55199999999999</v>
          </cell>
          <cell r="BD6">
            <v>137.36668</v>
          </cell>
          <cell r="BE6">
            <v>1874.2684399999998</v>
          </cell>
          <cell r="BF6">
            <v>64.264304474541404</v>
          </cell>
          <cell r="BG6">
            <v>2.7653566351260261E-2</v>
          </cell>
          <cell r="BH6">
            <v>0</v>
          </cell>
          <cell r="BI6">
            <v>0</v>
          </cell>
          <cell r="BJ6" t="str">
            <v/>
          </cell>
          <cell r="BK6">
            <v>1274.5025392</v>
          </cell>
          <cell r="BL6">
            <v>43.699727042688153</v>
          </cell>
          <cell r="BM6">
            <v>-4.2733664220743983E-2</v>
          </cell>
          <cell r="BN6">
            <v>2295598.5442777779</v>
          </cell>
          <cell r="BO6" t="str">
            <v>QLD</v>
          </cell>
          <cell r="BP6">
            <v>0.73</v>
          </cell>
          <cell r="BQ6">
            <v>0.15</v>
          </cell>
          <cell r="BS6">
            <v>1</v>
          </cell>
          <cell r="BT6">
            <v>1</v>
          </cell>
          <cell r="BU6" t="str">
            <v/>
          </cell>
          <cell r="BV6">
            <v>1</v>
          </cell>
          <cell r="BW6">
            <v>1</v>
          </cell>
          <cell r="BX6" t="str">
            <v/>
          </cell>
          <cell r="BY6">
            <v>1</v>
          </cell>
          <cell r="BZ6">
            <v>1</v>
          </cell>
          <cell r="CA6" t="str">
            <v/>
          </cell>
          <cell r="CB6"/>
          <cell r="CC6">
            <v>187.42684399999999</v>
          </cell>
          <cell r="CD6">
            <v>6.4264304474541394</v>
          </cell>
          <cell r="CF6">
            <v>93.713421999999994</v>
          </cell>
          <cell r="CG6">
            <v>3.2132152237270697</v>
          </cell>
        </row>
        <row r="7">
          <cell r="A7" t="str">
            <v>105-151 Miller Street, North Sydney</v>
          </cell>
          <cell r="B7" t="str">
            <v>NSW</v>
          </cell>
          <cell r="C7" t="str">
            <v>GP</v>
          </cell>
          <cell r="D7">
            <v>33.054259999999999</v>
          </cell>
          <cell r="E7">
            <v>34.750459999999997</v>
          </cell>
          <cell r="F7">
            <v>34.082560000000001</v>
          </cell>
          <cell r="G7">
            <v>36.606940000000002</v>
          </cell>
          <cell r="H7">
            <v>37.816459999999999</v>
          </cell>
          <cell r="I7">
            <v>38.252019999999995</v>
          </cell>
          <cell r="J7">
            <v>41.082320000000003</v>
          </cell>
          <cell r="K7">
            <v>28.7652</v>
          </cell>
          <cell r="L7">
            <v>33.831559999999996</v>
          </cell>
          <cell r="M7">
            <v>29.432380000000002</v>
          </cell>
          <cell r="N7">
            <v>31.05162</v>
          </cell>
          <cell r="O7">
            <v>32.869980000000005</v>
          </cell>
          <cell r="P7">
            <v>411.5957600000001</v>
          </cell>
          <cell r="Q7" t="str">
            <v/>
          </cell>
          <cell r="R7" t="str">
            <v/>
          </cell>
          <cell r="S7">
            <v>0</v>
          </cell>
          <cell r="T7" t="str">
            <v/>
          </cell>
          <cell r="U7" t="str">
            <v/>
          </cell>
          <cell r="V7">
            <v>300.46490480000006</v>
          </cell>
          <cell r="W7" t="str">
            <v/>
          </cell>
          <cell r="X7"/>
          <cell r="Y7" t="str">
            <v>VIC</v>
          </cell>
          <cell r="Z7">
            <v>0.85</v>
          </cell>
          <cell r="AA7">
            <v>7.0000000000000007E-2</v>
          </cell>
          <cell r="AC7" t="str">
            <v/>
          </cell>
          <cell r="AD7" t="str">
            <v/>
          </cell>
          <cell r="AE7" t="str">
            <v/>
          </cell>
          <cell r="AF7" t="str">
            <v/>
          </cell>
          <cell r="AG7" t="str">
            <v/>
          </cell>
          <cell r="AH7" t="str">
            <v/>
          </cell>
          <cell r="AI7" t="str">
            <v/>
          </cell>
          <cell r="AJ7" t="str">
            <v/>
          </cell>
          <cell r="AK7" t="str">
            <v/>
          </cell>
          <cell r="AL7"/>
          <cell r="AM7">
            <v>37.043618400000007</v>
          </cell>
          <cell r="AN7" t="str">
            <v/>
          </cell>
          <cell r="AP7">
            <v>24.695745600000006</v>
          </cell>
          <cell r="AQ7" t="str">
            <v/>
          </cell>
          <cell r="AS7">
            <v>33.324440000000003</v>
          </cell>
          <cell r="AT7">
            <v>30.535540000000001</v>
          </cell>
          <cell r="AU7">
            <v>29.91506</v>
          </cell>
          <cell r="AV7">
            <v>31.391220000000001</v>
          </cell>
          <cell r="AW7">
            <v>31.575299999999999</v>
          </cell>
          <cell r="AX7">
            <v>31.34928</v>
          </cell>
          <cell r="AY7">
            <v>32.763500000000001</v>
          </cell>
          <cell r="AZ7">
            <v>33.697879999999998</v>
          </cell>
          <cell r="BA7">
            <v>35.935360000000003</v>
          </cell>
          <cell r="BB7">
            <v>35.758940000000003</v>
          </cell>
          <cell r="BC7">
            <v>31.05162</v>
          </cell>
          <cell r="BD7">
            <v>32.869980000000005</v>
          </cell>
          <cell r="BE7">
            <v>390.16811999999999</v>
          </cell>
          <cell r="BF7" t="str">
            <v/>
          </cell>
          <cell r="BG7" t="str">
            <v/>
          </cell>
          <cell r="BH7">
            <v>0</v>
          </cell>
          <cell r="BI7" t="str">
            <v/>
          </cell>
          <cell r="BJ7" t="str">
            <v/>
          </cell>
          <cell r="BK7">
            <v>265.31432160000003</v>
          </cell>
          <cell r="BL7" t="str">
            <v/>
          </cell>
          <cell r="BM7" t="str">
            <v/>
          </cell>
          <cell r="BN7">
            <v>599569.34241666668</v>
          </cell>
          <cell r="BO7" t="str">
            <v>VIC</v>
          </cell>
          <cell r="BP7">
            <v>0.79</v>
          </cell>
          <cell r="BQ7">
            <v>7.0000000000000007E-2</v>
          </cell>
          <cell r="BS7">
            <v>1</v>
          </cell>
          <cell r="BT7" t="str">
            <v/>
          </cell>
          <cell r="BU7" t="str">
            <v/>
          </cell>
          <cell r="BV7">
            <v>1</v>
          </cell>
          <cell r="BW7" t="str">
            <v/>
          </cell>
          <cell r="BX7" t="str">
            <v/>
          </cell>
          <cell r="BY7">
            <v>1</v>
          </cell>
          <cell r="BZ7" t="str">
            <v/>
          </cell>
          <cell r="CA7" t="str">
            <v/>
          </cell>
          <cell r="CB7"/>
          <cell r="CC7">
            <v>39.016812000000002</v>
          </cell>
          <cell r="CD7" t="str">
            <v/>
          </cell>
          <cell r="CF7">
            <v>19.508406000000001</v>
          </cell>
          <cell r="CG7" t="str">
            <v/>
          </cell>
        </row>
        <row r="8">
          <cell r="A8" t="str">
            <v>117 Clarence Street, Sydney</v>
          </cell>
          <cell r="B8" t="str">
            <v>NSW</v>
          </cell>
          <cell r="C8" t="str">
            <v>GP</v>
          </cell>
          <cell r="D8">
            <v>47.098416</v>
          </cell>
          <cell r="E8">
            <v>46.484375999999997</v>
          </cell>
          <cell r="F8">
            <v>44.385168</v>
          </cell>
          <cell r="G8">
            <v>48.390936000000004</v>
          </cell>
          <cell r="H8">
            <v>54.542375999999997</v>
          </cell>
          <cell r="I8">
            <v>54.316535999999999</v>
          </cell>
          <cell r="J8">
            <v>65.270663999999996</v>
          </cell>
          <cell r="K8">
            <v>73.787016000000008</v>
          </cell>
          <cell r="L8">
            <v>89.299464</v>
          </cell>
          <cell r="M8">
            <v>50.828663999999996</v>
          </cell>
          <cell r="N8">
            <v>56.835647999999999</v>
          </cell>
          <cell r="O8">
            <v>53.407728000000006</v>
          </cell>
          <cell r="P8">
            <v>684.64699199999995</v>
          </cell>
          <cell r="Q8">
            <v>59.452838013859221</v>
          </cell>
          <cell r="R8">
            <v>0.14101142468154726</v>
          </cell>
          <cell r="S8">
            <v>0</v>
          </cell>
          <cell r="T8">
            <v>0</v>
          </cell>
          <cell r="U8" t="str">
            <v/>
          </cell>
          <cell r="V8">
            <v>499.79230415999996</v>
          </cell>
          <cell r="W8">
            <v>43.40057175011723</v>
          </cell>
          <cell r="X8"/>
          <cell r="Y8" t="str">
            <v>WA</v>
          </cell>
          <cell r="Z8">
            <v>0.51</v>
          </cell>
          <cell r="AA8">
            <v>0.04</v>
          </cell>
          <cell r="AC8">
            <v>1</v>
          </cell>
          <cell r="AD8">
            <v>1</v>
          </cell>
          <cell r="AE8" t="str">
            <v/>
          </cell>
          <cell r="AF8">
            <v>1</v>
          </cell>
          <cell r="AG8">
            <v>1</v>
          </cell>
          <cell r="AH8" t="str">
            <v/>
          </cell>
          <cell r="AI8">
            <v>1</v>
          </cell>
          <cell r="AJ8">
            <v>1</v>
          </cell>
          <cell r="AK8" t="str">
            <v/>
          </cell>
          <cell r="AL8"/>
          <cell r="AM8">
            <v>61.618229279999994</v>
          </cell>
          <cell r="AN8">
            <v>5.3507554212473298</v>
          </cell>
          <cell r="AP8">
            <v>41.078819519999996</v>
          </cell>
          <cell r="AQ8">
            <v>3.5671702808315531</v>
          </cell>
          <cell r="AS8">
            <v>50.834688</v>
          </cell>
          <cell r="AT8">
            <v>54.179136</v>
          </cell>
          <cell r="AU8">
            <v>58.072056000000003</v>
          </cell>
          <cell r="AV8">
            <v>61.741440000000004</v>
          </cell>
          <cell r="AW8">
            <v>62.822423999999998</v>
          </cell>
          <cell r="AX8">
            <v>79.608792000000008</v>
          </cell>
          <cell r="AY8">
            <v>88.915272000000002</v>
          </cell>
          <cell r="AZ8"/>
          <cell r="BA8"/>
          <cell r="BB8"/>
          <cell r="BC8"/>
          <cell r="BD8"/>
          <cell r="BE8">
            <v>456.17380800000001</v>
          </cell>
          <cell r="BF8" t="str">
            <v/>
          </cell>
          <cell r="BG8" t="str">
            <v/>
          </cell>
          <cell r="BH8">
            <v>0</v>
          </cell>
          <cell r="BI8" t="str">
            <v/>
          </cell>
          <cell r="BJ8" t="str">
            <v/>
          </cell>
          <cell r="BK8">
            <v>310.19818944000002</v>
          </cell>
          <cell r="BL8" t="str">
            <v/>
          </cell>
          <cell r="BM8" t="str">
            <v/>
          </cell>
          <cell r="BN8">
            <v>586955.22572222224</v>
          </cell>
          <cell r="BO8" t="str">
            <v>WA</v>
          </cell>
          <cell r="BP8">
            <v>0.53</v>
          </cell>
          <cell r="BQ8">
            <v>0.04</v>
          </cell>
          <cell r="BS8">
            <v>1</v>
          </cell>
          <cell r="BT8">
            <v>1</v>
          </cell>
          <cell r="BU8" t="str">
            <v/>
          </cell>
          <cell r="BV8">
            <v>1</v>
          </cell>
          <cell r="BW8">
            <v>1</v>
          </cell>
          <cell r="BX8" t="str">
            <v/>
          </cell>
          <cell r="BY8">
            <v>1</v>
          </cell>
          <cell r="BZ8">
            <v>1</v>
          </cell>
          <cell r="CA8" t="str">
            <v/>
          </cell>
          <cell r="CB8"/>
          <cell r="CC8">
            <v>45.617380800000007</v>
          </cell>
          <cell r="CD8" t="str">
            <v/>
          </cell>
          <cell r="CF8">
            <v>22.808690400000003</v>
          </cell>
          <cell r="CG8" t="str">
            <v/>
          </cell>
        </row>
        <row r="9">
          <cell r="A9" t="str">
            <v>120 Collins Street, Melbourne</v>
          </cell>
          <cell r="B9" t="str">
            <v>VIC</v>
          </cell>
          <cell r="C9" t="str">
            <v>GP</v>
          </cell>
          <cell r="D9">
            <v>313.56590099999994</v>
          </cell>
          <cell r="E9">
            <v>307.69094100000001</v>
          </cell>
          <cell r="F9">
            <v>296.44321200000002</v>
          </cell>
          <cell r="G9">
            <v>286.19742900000006</v>
          </cell>
          <cell r="H9">
            <v>296.36368999999996</v>
          </cell>
          <cell r="I9">
            <v>277.20147300000002</v>
          </cell>
          <cell r="J9">
            <v>298.93022100000002</v>
          </cell>
          <cell r="K9">
            <v>283.140039</v>
          </cell>
          <cell r="L9">
            <v>297.28191200000003</v>
          </cell>
          <cell r="M9">
            <v>264.97743799999995</v>
          </cell>
          <cell r="N9">
            <v>339.42720899999995</v>
          </cell>
          <cell r="O9">
            <v>310.12845600000003</v>
          </cell>
          <cell r="P9">
            <v>3571.3479209999996</v>
          </cell>
          <cell r="Q9">
            <v>56.699672170968334</v>
          </cell>
          <cell r="R9">
            <v>-1.304549969180635E-2</v>
          </cell>
          <cell r="S9">
            <v>2428.51658628</v>
          </cell>
          <cell r="T9">
            <v>38.555777076258472</v>
          </cell>
          <cell r="U9">
            <v>-8.0645123000586572E-2</v>
          </cell>
          <cell r="V9">
            <v>3035.6457328499996</v>
          </cell>
          <cell r="W9">
            <v>48.194721345323089</v>
          </cell>
          <cell r="X9"/>
          <cell r="Y9" t="str">
            <v>GP</v>
          </cell>
          <cell r="Z9">
            <v>0.73</v>
          </cell>
          <cell r="AA9">
            <v>0.06</v>
          </cell>
          <cell r="AC9">
            <v>1</v>
          </cell>
          <cell r="AD9">
            <v>1</v>
          </cell>
          <cell r="AE9" t="str">
            <v/>
          </cell>
          <cell r="AF9">
            <v>1</v>
          </cell>
          <cell r="AG9">
            <v>1</v>
          </cell>
          <cell r="AH9" t="str">
            <v/>
          </cell>
          <cell r="AI9">
            <v>1</v>
          </cell>
          <cell r="AJ9">
            <v>1</v>
          </cell>
          <cell r="AK9" t="str">
            <v/>
          </cell>
          <cell r="AL9"/>
          <cell r="AM9">
            <v>321.42131288999997</v>
          </cell>
          <cell r="AN9">
            <v>5.1029704953871509</v>
          </cell>
          <cell r="AP9">
            <v>249.99435446999999</v>
          </cell>
          <cell r="AQ9">
            <v>3.9689770519677836</v>
          </cell>
          <cell r="AS9">
            <v>323.21026000000001</v>
          </cell>
          <cell r="AT9">
            <v>322.24539399999998</v>
          </cell>
          <cell r="AU9">
            <v>296.40028899999999</v>
          </cell>
          <cell r="AV9">
            <v>304.25395199999997</v>
          </cell>
          <cell r="AW9">
            <v>271.95147800000001</v>
          </cell>
          <cell r="AX9">
            <v>270.97039899999999</v>
          </cell>
          <cell r="AY9">
            <v>308.84692100000001</v>
          </cell>
          <cell r="AZ9">
            <v>309.09634199999999</v>
          </cell>
          <cell r="BA9">
            <v>310.09410700000001</v>
          </cell>
          <cell r="BB9">
            <v>287.54980399999999</v>
          </cell>
          <cell r="BC9">
            <v>339.427209</v>
          </cell>
          <cell r="BD9">
            <v>311.38380299999994</v>
          </cell>
          <cell r="BE9">
            <v>3655.4299579999997</v>
          </cell>
          <cell r="BF9">
            <v>58.392050637764264</v>
          </cell>
          <cell r="BG9">
            <v>2.984811731702508E-2</v>
          </cell>
          <cell r="BH9">
            <v>0</v>
          </cell>
          <cell r="BI9">
            <v>0</v>
          </cell>
          <cell r="BJ9">
            <v>-1</v>
          </cell>
          <cell r="BK9">
            <v>2887.7896668200001</v>
          </cell>
          <cell r="BL9">
            <v>46.129720003833775</v>
          </cell>
          <cell r="BM9">
            <v>-4.2847043905352988E-2</v>
          </cell>
          <cell r="BN9">
            <v>5777441.110527778</v>
          </cell>
          <cell r="BO9" t="str">
            <v>ACT</v>
          </cell>
          <cell r="BP9">
            <v>0.68</v>
          </cell>
          <cell r="BQ9">
            <v>0.05</v>
          </cell>
          <cell r="BS9">
            <v>1</v>
          </cell>
          <cell r="BT9">
            <v>1</v>
          </cell>
          <cell r="BU9" t="str">
            <v/>
          </cell>
          <cell r="BV9">
            <v>1</v>
          </cell>
          <cell r="BW9">
            <v>1</v>
          </cell>
          <cell r="BX9" t="str">
            <v/>
          </cell>
          <cell r="BY9">
            <v>1</v>
          </cell>
          <cell r="BZ9">
            <v>1</v>
          </cell>
          <cell r="CA9" t="str">
            <v/>
          </cell>
          <cell r="CB9"/>
          <cell r="CC9">
            <v>365.54299579999997</v>
          </cell>
          <cell r="CD9">
            <v>5.8392050637764266</v>
          </cell>
          <cell r="CF9">
            <v>255.88009706</v>
          </cell>
          <cell r="CG9">
            <v>4.0874435446434987</v>
          </cell>
        </row>
        <row r="10">
          <cell r="A10" t="str">
            <v>126 Phillip Street, Sydney</v>
          </cell>
          <cell r="B10" t="str">
            <v>NSW</v>
          </cell>
          <cell r="C10" t="str">
            <v>GP</v>
          </cell>
          <cell r="D10">
            <v>197.77316619999999</v>
          </cell>
          <cell r="E10">
            <v>209.41296020000004</v>
          </cell>
          <cell r="F10">
            <v>194.73692109999999</v>
          </cell>
          <cell r="G10">
            <v>216.4705142</v>
          </cell>
          <cell r="H10">
            <v>237.55065619999996</v>
          </cell>
          <cell r="I10">
            <v>231.3982202</v>
          </cell>
          <cell r="J10">
            <v>273.82472219999994</v>
          </cell>
          <cell r="K10">
            <v>287.00662619999997</v>
          </cell>
          <cell r="L10">
            <v>313.43873820000005</v>
          </cell>
          <cell r="M10">
            <v>217.52465510000005</v>
          </cell>
          <cell r="N10">
            <v>218.13594819999997</v>
          </cell>
          <cell r="O10">
            <v>203.05067819999999</v>
          </cell>
          <cell r="P10">
            <v>2800.3238062</v>
          </cell>
          <cell r="Q10">
            <v>67.207556284619884</v>
          </cell>
          <cell r="R10">
            <v>8.7730533103260955E-2</v>
          </cell>
          <cell r="S10">
            <v>0</v>
          </cell>
          <cell r="T10">
            <v>0</v>
          </cell>
          <cell r="U10">
            <v>-1</v>
          </cell>
          <cell r="V10">
            <v>2044.236378526</v>
          </cell>
          <cell r="W10">
            <v>49.061516087772517</v>
          </cell>
          <cell r="X10"/>
          <cell r="Y10" t="str">
            <v>AU</v>
          </cell>
          <cell r="Z10">
            <v>0.68</v>
          </cell>
          <cell r="AA10">
            <v>0.09</v>
          </cell>
          <cell r="AB10"/>
          <cell r="AC10">
            <v>1</v>
          </cell>
          <cell r="AD10">
            <v>1</v>
          </cell>
          <cell r="AE10">
            <v>1</v>
          </cell>
          <cell r="AF10">
            <v>1</v>
          </cell>
          <cell r="AG10">
            <v>1</v>
          </cell>
          <cell r="AH10">
            <v>1</v>
          </cell>
          <cell r="AI10">
            <v>1</v>
          </cell>
          <cell r="AJ10">
            <v>1</v>
          </cell>
          <cell r="AK10">
            <v>1</v>
          </cell>
          <cell r="AL10"/>
          <cell r="AM10">
            <v>252.02914255799999</v>
          </cell>
          <cell r="AN10">
            <v>6.0486800656157893</v>
          </cell>
          <cell r="AP10">
            <v>168.01942837199999</v>
          </cell>
          <cell r="AQ10">
            <v>4.0324533770771938</v>
          </cell>
          <cell r="AS10">
            <v>207.85499900000002</v>
          </cell>
          <cell r="AT10">
            <v>222.10737099999997</v>
          </cell>
          <cell r="AU10">
            <v>234.50822600000001</v>
          </cell>
          <cell r="AV10">
            <v>243.848299</v>
          </cell>
          <cell r="AW10">
            <v>253.452934</v>
          </cell>
          <cell r="AX10">
            <v>276.25332399999996</v>
          </cell>
          <cell r="AY10">
            <v>306.98726900000003</v>
          </cell>
          <cell r="AZ10">
            <v>310.46088099999997</v>
          </cell>
          <cell r="BA10">
            <v>297.02665300000001</v>
          </cell>
          <cell r="BB10">
            <v>241.26316599999996</v>
          </cell>
          <cell r="BC10">
            <v>218.13594799999998</v>
          </cell>
          <cell r="BD10">
            <v>203.05067799999998</v>
          </cell>
          <cell r="BE10">
            <v>3014.9497479999995</v>
          </cell>
          <cell r="BF10">
            <v>72.364293638316511</v>
          </cell>
          <cell r="BG10">
            <v>7.6728535283416166E-2</v>
          </cell>
          <cell r="BH10">
            <v>0</v>
          </cell>
          <cell r="BI10">
            <v>0</v>
          </cell>
          <cell r="BJ10" t="str">
            <v/>
          </cell>
          <cell r="BK10">
            <v>2050.1658286399997</v>
          </cell>
          <cell r="BL10">
            <v>49.20771967405522</v>
          </cell>
          <cell r="BM10">
            <v>2.9800054694832934E-3</v>
          </cell>
          <cell r="BN10">
            <v>4191115.1802777778</v>
          </cell>
          <cell r="BO10" t="str">
            <v>AU_location</v>
          </cell>
          <cell r="BP10">
            <v>0.65</v>
          </cell>
          <cell r="BQ10">
            <v>0.08</v>
          </cell>
          <cell r="BR10"/>
          <cell r="BS10">
            <v>1</v>
          </cell>
          <cell r="BT10">
            <v>1</v>
          </cell>
          <cell r="BU10">
            <v>1</v>
          </cell>
          <cell r="BV10">
            <v>1</v>
          </cell>
          <cell r="BW10">
            <v>1</v>
          </cell>
          <cell r="BX10">
            <v>1</v>
          </cell>
          <cell r="BY10">
            <v>1</v>
          </cell>
          <cell r="BZ10">
            <v>1</v>
          </cell>
          <cell r="CA10">
            <v>1</v>
          </cell>
          <cell r="CB10"/>
          <cell r="CC10">
            <v>301.49497479999997</v>
          </cell>
          <cell r="CD10">
            <v>7.2364293638316504</v>
          </cell>
          <cell r="CF10">
            <v>150.74748739999998</v>
          </cell>
          <cell r="CG10">
            <v>3.6182146819158252</v>
          </cell>
        </row>
        <row r="11">
          <cell r="A11" t="str">
            <v>135 King Street, Sydney</v>
          </cell>
          <cell r="B11" t="str">
            <v>NSW</v>
          </cell>
          <cell r="C11" t="str">
            <v>GP</v>
          </cell>
          <cell r="D11">
            <v>102.10172</v>
          </cell>
          <cell r="E11">
            <v>106.61608</v>
          </cell>
          <cell r="F11">
            <v>96.139200000000002</v>
          </cell>
          <cell r="G11">
            <v>105.47008</v>
          </cell>
          <cell r="H11">
            <v>119.69019999999999</v>
          </cell>
          <cell r="I11">
            <v>120.85652</v>
          </cell>
          <cell r="J11">
            <v>139.60776000000001</v>
          </cell>
          <cell r="K11">
            <v>150.73311999999999</v>
          </cell>
          <cell r="L11">
            <v>165.54872</v>
          </cell>
          <cell r="M11">
            <v>103.06276</v>
          </cell>
          <cell r="N11">
            <v>109.44036</v>
          </cell>
          <cell r="O11">
            <v>96.309160000000006</v>
          </cell>
          <cell r="P11">
            <v>1415.5756800000001</v>
          </cell>
          <cell r="Q11">
            <v>51.922579887907517</v>
          </cell>
          <cell r="R11">
            <v>0.11398083714722529</v>
          </cell>
          <cell r="S11">
            <v>0</v>
          </cell>
          <cell r="T11">
            <v>0</v>
          </cell>
          <cell r="U11" t="str">
            <v/>
          </cell>
          <cell r="V11">
            <v>1033.3702464</v>
          </cell>
          <cell r="W11">
            <v>37.903483318172484</v>
          </cell>
          <cell r="X11"/>
          <cell r="AC11">
            <v>1</v>
          </cell>
          <cell r="AD11">
            <v>1</v>
          </cell>
          <cell r="AE11" t="str">
            <v/>
          </cell>
          <cell r="AF11">
            <v>1</v>
          </cell>
          <cell r="AG11">
            <v>1</v>
          </cell>
          <cell r="AH11" t="str">
            <v/>
          </cell>
          <cell r="AI11">
            <v>1</v>
          </cell>
          <cell r="AJ11">
            <v>1</v>
          </cell>
          <cell r="AK11" t="str">
            <v/>
          </cell>
          <cell r="AL11"/>
          <cell r="AM11">
            <v>127.40181120000001</v>
          </cell>
          <cell r="AN11">
            <v>4.6730321899116767</v>
          </cell>
          <cell r="AP11">
            <v>84.934540800000008</v>
          </cell>
          <cell r="AQ11">
            <v>3.115354793274451</v>
          </cell>
          <cell r="AS11">
            <v>96.774640000000005</v>
          </cell>
          <cell r="AT11">
            <v>104.0842</v>
          </cell>
          <cell r="AU11">
            <v>111.86172000000001</v>
          </cell>
          <cell r="AV11">
            <v>126.92012</v>
          </cell>
          <cell r="AW11">
            <v>138.64236</v>
          </cell>
          <cell r="AX11">
            <v>154.82167999999999</v>
          </cell>
          <cell r="AY11">
            <v>178.30860000000001</v>
          </cell>
          <cell r="AZ11">
            <v>177.56888000000001</v>
          </cell>
          <cell r="BA11">
            <v>155.50148000000002</v>
          </cell>
          <cell r="BB11">
            <v>115.82683999999999</v>
          </cell>
          <cell r="BC11">
            <v>109.44036</v>
          </cell>
          <cell r="BD11">
            <v>96.309160000000006</v>
          </cell>
          <cell r="BE11">
            <v>1566.0600400000003</v>
          </cell>
          <cell r="BF11">
            <v>57.283632359987863</v>
          </cell>
          <cell r="BG11">
            <v>0.1032508878344256</v>
          </cell>
          <cell r="BH11">
            <v>0</v>
          </cell>
          <cell r="BI11">
            <v>0</v>
          </cell>
          <cell r="BJ11" t="str">
            <v/>
          </cell>
          <cell r="BK11">
            <v>1064.9208272000003</v>
          </cell>
          <cell r="BL11">
            <v>38.952870004791755</v>
          </cell>
          <cell r="BM11">
            <v>2.7685758530698212E-2</v>
          </cell>
          <cell r="BN11">
            <v>1852323.3128888891</v>
          </cell>
          <cell r="BO11" t="str">
            <v>AU_market</v>
          </cell>
          <cell r="BP11">
            <v>0.81</v>
          </cell>
          <cell r="BQ11">
            <v>0.1</v>
          </cell>
          <cell r="BS11">
            <v>1</v>
          </cell>
          <cell r="BT11">
            <v>1</v>
          </cell>
          <cell r="BU11" t="str">
            <v/>
          </cell>
          <cell r="BV11">
            <v>1</v>
          </cell>
          <cell r="BW11">
            <v>1</v>
          </cell>
          <cell r="BX11" t="str">
            <v/>
          </cell>
          <cell r="BY11">
            <v>1</v>
          </cell>
          <cell r="BZ11">
            <v>1</v>
          </cell>
          <cell r="CA11" t="str">
            <v/>
          </cell>
          <cell r="CB11"/>
          <cell r="CC11">
            <v>156.60600400000004</v>
          </cell>
          <cell r="CD11">
            <v>5.7283632359987875</v>
          </cell>
          <cell r="CF11">
            <v>78.303002000000021</v>
          </cell>
          <cell r="CG11">
            <v>2.8641816179993937</v>
          </cell>
        </row>
        <row r="12">
          <cell r="A12" t="str">
            <v>151 Clarence Street, Sydney</v>
          </cell>
          <cell r="B12" t="str">
            <v>NSW</v>
          </cell>
          <cell r="C12" t="str">
            <v>GP</v>
          </cell>
          <cell r="D12">
            <v>63.935639999999999</v>
          </cell>
          <cell r="E12">
            <v>77.029259999999994</v>
          </cell>
          <cell r="F12">
            <v>74.712059999999994</v>
          </cell>
          <cell r="G12">
            <v>84.246390000000005</v>
          </cell>
          <cell r="H12">
            <v>88.715879999999999</v>
          </cell>
          <cell r="I12">
            <v>87.529529999999994</v>
          </cell>
          <cell r="J12">
            <v>106.24497</v>
          </cell>
          <cell r="K12">
            <v>112.88697000000001</v>
          </cell>
          <cell r="L12">
            <v>123.52397999999999</v>
          </cell>
          <cell r="M12">
            <v>79.729679999999988</v>
          </cell>
          <cell r="N12">
            <v>80.913149999999987</v>
          </cell>
          <cell r="O12">
            <v>71.418059999999997</v>
          </cell>
          <cell r="P12">
            <v>1050.8855699999999</v>
          </cell>
          <cell r="Q12">
            <v>51.501880439896496</v>
          </cell>
          <cell r="R12">
            <v>-1.5035798865017602E-2</v>
          </cell>
          <cell r="S12">
            <v>0</v>
          </cell>
          <cell r="T12">
            <v>0</v>
          </cell>
          <cell r="U12" t="str">
            <v/>
          </cell>
          <cell r="V12">
            <v>767.14646609999988</v>
          </cell>
          <cell r="W12">
            <v>37.596372721124432</v>
          </cell>
          <cell r="X12"/>
          <cell r="AC12">
            <v>1</v>
          </cell>
          <cell r="AD12" t="str">
            <v/>
          </cell>
          <cell r="AE12">
            <v>1</v>
          </cell>
          <cell r="AF12">
            <v>1</v>
          </cell>
          <cell r="AG12" t="str">
            <v/>
          </cell>
          <cell r="AH12">
            <v>1</v>
          </cell>
          <cell r="AI12">
            <v>1</v>
          </cell>
          <cell r="AJ12" t="str">
            <v/>
          </cell>
          <cell r="AK12">
            <v>1</v>
          </cell>
          <cell r="AL12"/>
          <cell r="AM12">
            <v>94.579701299999982</v>
          </cell>
          <cell r="AN12">
            <v>4.6351692395906836</v>
          </cell>
          <cell r="AP12">
            <v>63.053134199999995</v>
          </cell>
          <cell r="AQ12">
            <v>3.0901128263937898</v>
          </cell>
          <cell r="AS12">
            <v>72.735810000000001</v>
          </cell>
          <cell r="AT12">
            <v>81.072419999999994</v>
          </cell>
          <cell r="AU12">
            <v>86.289029999999997</v>
          </cell>
          <cell r="AV12">
            <v>93.636630000000011</v>
          </cell>
          <cell r="AW12">
            <v>101.13999000000001</v>
          </cell>
          <cell r="AX12">
            <v>111.12159</v>
          </cell>
          <cell r="AY12">
            <v>121.92089999999999</v>
          </cell>
          <cell r="AZ12">
            <v>124.17171</v>
          </cell>
          <cell r="BA12">
            <v>119.83782000000001</v>
          </cell>
          <cell r="BB12">
            <v>91.450620000000001</v>
          </cell>
          <cell r="BC12">
            <v>80.913149999999987</v>
          </cell>
          <cell r="BD12">
            <v>71.418059999999997</v>
          </cell>
          <cell r="BE12">
            <v>1155.7077299999999</v>
          </cell>
          <cell r="BF12">
            <v>56.6390128793225</v>
          </cell>
          <cell r="BG12">
            <v>9.9746502371328427E-2</v>
          </cell>
          <cell r="BH12">
            <v>0</v>
          </cell>
          <cell r="BI12">
            <v>0</v>
          </cell>
          <cell r="BJ12" t="str">
            <v/>
          </cell>
          <cell r="BK12">
            <v>785.88125639999998</v>
          </cell>
          <cell r="BL12">
            <v>38.51452875793931</v>
          </cell>
          <cell r="BM12">
            <v>2.4421399469183092E-2</v>
          </cell>
          <cell r="BN12">
            <v>1417393.9174444443</v>
          </cell>
          <cell r="BO12" t="str">
            <v>RPP 2023</v>
          </cell>
          <cell r="BP12">
            <v>0.18959999999999999</v>
          </cell>
          <cell r="BQ12"/>
          <cell r="BS12">
            <v>1</v>
          </cell>
          <cell r="BT12" t="str">
            <v/>
          </cell>
          <cell r="BU12">
            <v>1</v>
          </cell>
          <cell r="BV12">
            <v>1</v>
          </cell>
          <cell r="BW12" t="str">
            <v/>
          </cell>
          <cell r="BX12">
            <v>1</v>
          </cell>
          <cell r="BY12">
            <v>1</v>
          </cell>
          <cell r="BZ12" t="str">
            <v/>
          </cell>
          <cell r="CA12">
            <v>1</v>
          </cell>
          <cell r="CB12"/>
          <cell r="CC12">
            <v>115.57077299999999</v>
          </cell>
          <cell r="CD12">
            <v>5.6639012879322506</v>
          </cell>
          <cell r="CF12">
            <v>57.785386499999994</v>
          </cell>
          <cell r="CG12">
            <v>2.8319506439661253</v>
          </cell>
        </row>
        <row r="13">
          <cell r="A13" t="str">
            <v>179 Turbot Street, Brisbane</v>
          </cell>
          <cell r="B13" t="str">
            <v>QLD</v>
          </cell>
          <cell r="C13" t="str">
            <v>GP</v>
          </cell>
          <cell r="D13">
            <v>61.401000000000003</v>
          </cell>
          <cell r="E13">
            <v>59.966999999999999</v>
          </cell>
          <cell r="F13">
            <v>60.064</v>
          </cell>
          <cell r="G13">
            <v>64.899000000000001</v>
          </cell>
          <cell r="H13">
            <v>74.665999999999997</v>
          </cell>
          <cell r="I13">
            <v>76.046000000000006</v>
          </cell>
          <cell r="J13">
            <v>77.796000000000006</v>
          </cell>
          <cell r="K13">
            <v>85.296000000000006</v>
          </cell>
          <cell r="L13">
            <v>106.027</v>
          </cell>
          <cell r="M13">
            <v>78.358999999999995</v>
          </cell>
          <cell r="N13">
            <v>71.591999999999999</v>
          </cell>
          <cell r="O13">
            <v>45.143000000000001</v>
          </cell>
          <cell r="P13">
            <v>861.25600000000009</v>
          </cell>
          <cell r="Q13">
            <v>34.750484183344092</v>
          </cell>
          <cell r="R13">
            <v>3.1085958673957581E-3</v>
          </cell>
          <cell r="S13">
            <v>585.65408000000014</v>
          </cell>
          <cell r="T13">
            <v>23.630329244673987</v>
          </cell>
          <cell r="U13">
            <v>-6.5597472342699525E-2</v>
          </cell>
          <cell r="V13">
            <v>628.71688000000006</v>
          </cell>
          <cell r="W13">
            <v>25.367853453841189</v>
          </cell>
          <cell r="X13"/>
          <cell r="AC13">
            <v>1</v>
          </cell>
          <cell r="AD13" t="str">
            <v/>
          </cell>
          <cell r="AE13" t="str">
            <v/>
          </cell>
          <cell r="AF13">
            <v>1</v>
          </cell>
          <cell r="AG13" t="str">
            <v/>
          </cell>
          <cell r="AH13" t="str">
            <v/>
          </cell>
          <cell r="AI13">
            <v>1</v>
          </cell>
          <cell r="AJ13" t="str">
            <v/>
          </cell>
          <cell r="AK13" t="str">
            <v/>
          </cell>
          <cell r="AL13"/>
          <cell r="AM13">
            <v>77.513040000000004</v>
          </cell>
          <cell r="AN13">
            <v>3.1275435765009685</v>
          </cell>
          <cell r="AP13">
            <v>129.1884</v>
          </cell>
          <cell r="AQ13">
            <v>5.212572627501614</v>
          </cell>
          <cell r="AS13">
            <v>63.460999999999999</v>
          </cell>
          <cell r="AT13">
            <v>65.179000000000002</v>
          </cell>
          <cell r="AU13">
            <v>66.129000000000005</v>
          </cell>
          <cell r="AV13">
            <v>69.674000000000007</v>
          </cell>
          <cell r="AW13">
            <v>73.319000000000003</v>
          </cell>
          <cell r="AX13">
            <v>80.477000000000004</v>
          </cell>
          <cell r="AY13">
            <v>102.666</v>
          </cell>
          <cell r="AZ13">
            <v>104.386</v>
          </cell>
          <cell r="BA13">
            <v>100.71</v>
          </cell>
          <cell r="BB13">
            <v>90.855999999999995</v>
          </cell>
          <cell r="BC13">
            <v>71.591999999999999</v>
          </cell>
          <cell r="BD13">
            <v>64.799000000000007</v>
          </cell>
          <cell r="BE13">
            <v>953.24799999999993</v>
          </cell>
          <cell r="BF13">
            <v>38.469994753622011</v>
          </cell>
          <cell r="BG13">
            <v>0.10703478405232358</v>
          </cell>
          <cell r="BH13">
            <v>0</v>
          </cell>
          <cell r="BI13">
            <v>0</v>
          </cell>
          <cell r="BJ13">
            <v>-1</v>
          </cell>
          <cell r="BK13">
            <v>695.87103999999988</v>
          </cell>
          <cell r="BL13">
            <v>28.083096170144071</v>
          </cell>
          <cell r="BM13">
            <v>0.10703478405232358</v>
          </cell>
          <cell r="BN13">
            <v>953247.99999999988</v>
          </cell>
          <cell r="BO13" t="str">
            <v>RPP 2024</v>
          </cell>
          <cell r="BP13">
            <v>0.18479999999999999</v>
          </cell>
          <cell r="BQ13"/>
          <cell r="BS13">
            <v>1</v>
          </cell>
          <cell r="BT13" t="str">
            <v/>
          </cell>
          <cell r="BU13" t="str">
            <v/>
          </cell>
          <cell r="BV13">
            <v>1</v>
          </cell>
          <cell r="BW13" t="str">
            <v/>
          </cell>
          <cell r="BX13" t="str">
            <v/>
          </cell>
          <cell r="BY13">
            <v>1</v>
          </cell>
          <cell r="BZ13" t="str">
            <v/>
          </cell>
          <cell r="CA13" t="str">
            <v/>
          </cell>
          <cell r="CB13"/>
          <cell r="CC13">
            <v>95.324799999999996</v>
          </cell>
          <cell r="CD13">
            <v>3.8469994753622019</v>
          </cell>
          <cell r="CF13">
            <v>142.98719999999997</v>
          </cell>
          <cell r="CG13">
            <v>5.7704992130433022</v>
          </cell>
        </row>
        <row r="14">
          <cell r="A14" t="str">
            <v>201 Kent Street, Sydney</v>
          </cell>
          <cell r="B14" t="str">
            <v>NSW</v>
          </cell>
          <cell r="C14" t="str">
            <v>GP</v>
          </cell>
          <cell r="D14">
            <v>142.020489</v>
          </cell>
          <cell r="E14">
            <v>139.36237499999999</v>
          </cell>
          <cell r="F14">
            <v>142.389636</v>
          </cell>
          <cell r="G14">
            <v>148.79580799999999</v>
          </cell>
          <cell r="H14">
            <v>154.616288</v>
          </cell>
          <cell r="I14">
            <v>148.94068999999999</v>
          </cell>
          <cell r="J14">
            <v>193.95561600000002</v>
          </cell>
          <cell r="K14">
            <v>204.889105</v>
          </cell>
          <cell r="L14">
            <v>213.80948900000001</v>
          </cell>
          <cell r="M14">
            <v>132.521345</v>
          </cell>
          <cell r="N14">
            <v>149.79377299999999</v>
          </cell>
          <cell r="O14">
            <v>137.06601700000002</v>
          </cell>
          <cell r="P14">
            <v>1908.1606310000002</v>
          </cell>
          <cell r="Q14">
            <v>48.934598593120505</v>
          </cell>
          <cell r="R14">
            <v>6.8745521745828819E-2</v>
          </cell>
          <cell r="S14">
            <v>0</v>
          </cell>
          <cell r="T14">
            <v>0</v>
          </cell>
          <cell r="U14" t="str">
            <v/>
          </cell>
          <cell r="V14">
            <v>1392.9572606300001</v>
          </cell>
          <cell r="W14">
            <v>35.722256972977966</v>
          </cell>
          <cell r="X14"/>
          <cell r="AC14">
            <v>1</v>
          </cell>
          <cell r="AD14">
            <v>1</v>
          </cell>
          <cell r="AE14" t="str">
            <v/>
          </cell>
          <cell r="AF14">
            <v>1</v>
          </cell>
          <cell r="AG14">
            <v>1</v>
          </cell>
          <cell r="AH14" t="str">
            <v/>
          </cell>
          <cell r="AI14">
            <v>1</v>
          </cell>
          <cell r="AJ14">
            <v>1</v>
          </cell>
          <cell r="AK14" t="str">
            <v/>
          </cell>
          <cell r="AL14"/>
          <cell r="AM14">
            <v>171.73445679000002</v>
          </cell>
          <cell r="AN14">
            <v>4.4041138733808456</v>
          </cell>
          <cell r="AP14">
            <v>114.48963786</v>
          </cell>
          <cell r="AQ14">
            <v>2.9360759155872298</v>
          </cell>
          <cell r="AS14">
            <v>133.40381200000002</v>
          </cell>
          <cell r="AT14">
            <v>138.08038099999999</v>
          </cell>
          <cell r="AU14">
            <v>142.75235000000001</v>
          </cell>
          <cell r="AV14">
            <v>155.66488899999999</v>
          </cell>
          <cell r="AW14">
            <v>168.40592999999998</v>
          </cell>
          <cell r="AX14">
            <v>187.13165599999999</v>
          </cell>
          <cell r="AY14">
            <v>211.29795800000002</v>
          </cell>
          <cell r="AZ14">
            <v>212.217893</v>
          </cell>
          <cell r="BA14">
            <v>195.77658099999999</v>
          </cell>
          <cell r="BB14">
            <v>148.09079300000002</v>
          </cell>
          <cell r="BC14">
            <v>149.79377299999999</v>
          </cell>
          <cell r="BD14">
            <v>137.06601700000002</v>
          </cell>
          <cell r="BE14">
            <v>1979.6820330000005</v>
          </cell>
          <cell r="BF14">
            <v>51.817218983852953</v>
          </cell>
          <cell r="BG14">
            <v>5.8907612887575622E-2</v>
          </cell>
          <cell r="BH14">
            <v>0</v>
          </cell>
          <cell r="BI14">
            <v>0</v>
          </cell>
          <cell r="BJ14" t="str">
            <v/>
          </cell>
          <cell r="BK14">
            <v>1346.1837824400004</v>
          </cell>
          <cell r="BL14">
            <v>35.235708909020012</v>
          </cell>
          <cell r="BM14">
            <v>-1.3620305803354049E-2</v>
          </cell>
          <cell r="BN14">
            <v>2434053.3184444448</v>
          </cell>
          <cell r="BS14">
            <v>1</v>
          </cell>
          <cell r="BT14">
            <v>1</v>
          </cell>
          <cell r="BU14" t="str">
            <v/>
          </cell>
          <cell r="BV14">
            <v>1</v>
          </cell>
          <cell r="BW14">
            <v>1</v>
          </cell>
          <cell r="BX14" t="str">
            <v/>
          </cell>
          <cell r="BY14">
            <v>1</v>
          </cell>
          <cell r="BZ14">
            <v>1</v>
          </cell>
          <cell r="CA14" t="str">
            <v/>
          </cell>
          <cell r="CB14"/>
          <cell r="CC14">
            <v>197.96820330000006</v>
          </cell>
          <cell r="CD14">
            <v>5.1817218983852955</v>
          </cell>
          <cell r="CF14">
            <v>98.984101650000028</v>
          </cell>
          <cell r="CG14">
            <v>2.5908609491926478</v>
          </cell>
        </row>
        <row r="15">
          <cell r="A15" t="str">
            <v>220 London Circuit, Canberra</v>
          </cell>
          <cell r="B15" t="str">
            <v>ACT</v>
          </cell>
          <cell r="C15" t="str">
            <v>GP</v>
          </cell>
          <cell r="D15"/>
          <cell r="E15"/>
          <cell r="F15"/>
          <cell r="G15"/>
          <cell r="H15">
            <v>88.807066500000005</v>
          </cell>
          <cell r="I15">
            <v>93.174534399999999</v>
          </cell>
          <cell r="J15">
            <v>111.6889089</v>
          </cell>
          <cell r="K15">
            <v>104.6388097</v>
          </cell>
          <cell r="L15">
            <v>110.7330975</v>
          </cell>
          <cell r="M15">
            <v>90.904990799999993</v>
          </cell>
          <cell r="N15">
            <v>86.576315600000001</v>
          </cell>
          <cell r="O15">
            <v>81.939179999999993</v>
          </cell>
          <cell r="P15">
            <v>768.46290339999996</v>
          </cell>
          <cell r="Q15" t="str">
            <v/>
          </cell>
          <cell r="R15" t="str">
            <v/>
          </cell>
          <cell r="S15">
            <v>0</v>
          </cell>
          <cell r="T15" t="str">
            <v/>
          </cell>
          <cell r="U15" t="str">
            <v/>
          </cell>
          <cell r="V15">
            <v>560.97791948199995</v>
          </cell>
          <cell r="W15" t="str">
            <v/>
          </cell>
          <cell r="X15"/>
          <cell r="AC15" t="str">
            <v/>
          </cell>
          <cell r="AD15">
            <v>1</v>
          </cell>
          <cell r="AE15" t="str">
            <v/>
          </cell>
          <cell r="AF15" t="str">
            <v/>
          </cell>
          <cell r="AG15">
            <v>1</v>
          </cell>
          <cell r="AH15" t="str">
            <v/>
          </cell>
          <cell r="AI15" t="str">
            <v/>
          </cell>
          <cell r="AJ15">
            <v>1</v>
          </cell>
          <cell r="AK15" t="str">
            <v/>
          </cell>
          <cell r="AL15"/>
          <cell r="AM15">
            <v>69.161661305999999</v>
          </cell>
          <cell r="AN15" t="str">
            <v/>
          </cell>
          <cell r="AP15">
            <v>46.107774203999995</v>
          </cell>
          <cell r="AQ15" t="str">
            <v/>
          </cell>
          <cell r="AS15">
            <v>89.522402799999995</v>
          </cell>
          <cell r="AT15">
            <v>89.559544099999997</v>
          </cell>
          <cell r="AU15">
            <v>81.978170300000002</v>
          </cell>
          <cell r="AV15">
            <v>79.589119400000001</v>
          </cell>
          <cell r="AW15">
            <v>84.212728499999997</v>
          </cell>
          <cell r="AX15">
            <v>93.722503599999996</v>
          </cell>
          <cell r="AY15">
            <v>102.1760606</v>
          </cell>
          <cell r="AZ15">
            <v>102.1767844</v>
          </cell>
          <cell r="BA15">
            <v>88.497913600000004</v>
          </cell>
          <cell r="BB15">
            <v>90.904990799999993</v>
          </cell>
          <cell r="BC15">
            <v>86.576315600000001</v>
          </cell>
          <cell r="BD15">
            <v>84.736562800000002</v>
          </cell>
          <cell r="BE15">
            <v>1073.6530964999999</v>
          </cell>
          <cell r="BF15">
            <v>46.950021711562009</v>
          </cell>
          <cell r="BG15" t="str">
            <v/>
          </cell>
          <cell r="BH15">
            <v>0</v>
          </cell>
          <cell r="BI15">
            <v>0</v>
          </cell>
          <cell r="BJ15" t="str">
            <v/>
          </cell>
          <cell r="BK15">
            <v>730.08410562000006</v>
          </cell>
          <cell r="BL15">
            <v>31.926014763862167</v>
          </cell>
          <cell r="BM15" t="str">
            <v/>
          </cell>
          <cell r="BN15">
            <v>2267422.7656944441</v>
          </cell>
          <cell r="BS15" t="str">
            <v/>
          </cell>
          <cell r="BT15">
            <v>1</v>
          </cell>
          <cell r="BU15" t="str">
            <v/>
          </cell>
          <cell r="BV15" t="str">
            <v/>
          </cell>
          <cell r="BW15">
            <v>1</v>
          </cell>
          <cell r="BX15" t="str">
            <v/>
          </cell>
          <cell r="BY15" t="str">
            <v/>
          </cell>
          <cell r="BZ15">
            <v>1</v>
          </cell>
          <cell r="CA15" t="str">
            <v/>
          </cell>
          <cell r="CB15"/>
          <cell r="CC15">
            <v>107.36530965</v>
          </cell>
          <cell r="CD15">
            <v>4.6950021711562009</v>
          </cell>
          <cell r="CF15">
            <v>53.682654825</v>
          </cell>
          <cell r="CG15">
            <v>2.3475010855781004</v>
          </cell>
        </row>
        <row r="16">
          <cell r="A16" t="str">
            <v>250 St Georges Terrace, Perth</v>
          </cell>
          <cell r="B16" t="str">
            <v>WA</v>
          </cell>
          <cell r="C16" t="str">
            <v>None</v>
          </cell>
          <cell r="D16">
            <v>202.40199999999999</v>
          </cell>
          <cell r="E16">
            <v>200.043633</v>
          </cell>
          <cell r="F16">
            <v>217.417517</v>
          </cell>
          <cell r="G16">
            <v>222.34669399999999</v>
          </cell>
          <cell r="H16">
            <v>239.925141</v>
          </cell>
          <cell r="I16">
            <v>248.73255900000001</v>
          </cell>
          <cell r="J16">
            <v>344.75549899999999</v>
          </cell>
          <cell r="K16">
            <v>302.87299999999999</v>
          </cell>
          <cell r="L16">
            <v>315.14600000000002</v>
          </cell>
          <cell r="M16">
            <v>175.958</v>
          </cell>
          <cell r="N16">
            <v>188.245</v>
          </cell>
          <cell r="O16">
            <v>203.85805010000001</v>
          </cell>
          <cell r="P16">
            <v>2861.7030931000004</v>
          </cell>
          <cell r="Q16">
            <v>46.822054348341844</v>
          </cell>
          <cell r="R16">
            <v>6.0131381511842497E-2</v>
          </cell>
          <cell r="S16">
            <v>1945.9581033080005</v>
          </cell>
          <cell r="T16">
            <v>31.838996956872457</v>
          </cell>
          <cell r="U16">
            <v>-1.2480356947872751E-2</v>
          </cell>
          <cell r="V16">
            <v>1459.4685774810002</v>
          </cell>
          <cell r="W16">
            <v>23.879247717654341</v>
          </cell>
          <cell r="X16"/>
          <cell r="AC16" t="str">
            <v/>
          </cell>
          <cell r="AD16">
            <v>1</v>
          </cell>
          <cell r="AE16" t="str">
            <v/>
          </cell>
          <cell r="AF16" t="str">
            <v/>
          </cell>
          <cell r="AG16">
            <v>1</v>
          </cell>
          <cell r="AH16" t="str">
            <v/>
          </cell>
          <cell r="AI16" t="str">
            <v/>
          </cell>
          <cell r="AJ16">
            <v>1</v>
          </cell>
          <cell r="AK16" t="str">
            <v/>
          </cell>
          <cell r="AL16"/>
          <cell r="AM16">
            <v>257.55327837900001</v>
          </cell>
          <cell r="AN16">
            <v>4.2139848913507656</v>
          </cell>
          <cell r="AP16">
            <v>114.46812372400002</v>
          </cell>
          <cell r="AQ16">
            <v>1.8728821739336738</v>
          </cell>
          <cell r="AS16">
            <v>159.49361999999999</v>
          </cell>
          <cell r="AT16">
            <v>160.41105999999999</v>
          </cell>
          <cell r="AU16">
            <v>162.47665000000001</v>
          </cell>
          <cell r="AV16">
            <v>176.76182600000001</v>
          </cell>
          <cell r="AW16">
            <v>212.22865999999999</v>
          </cell>
          <cell r="AX16">
            <v>217.98742199999998</v>
          </cell>
          <cell r="AY16">
            <v>239.79530700000001</v>
          </cell>
          <cell r="AZ16">
            <v>218.69</v>
          </cell>
          <cell r="BA16">
            <v>315.14600000000002</v>
          </cell>
          <cell r="BB16">
            <v>175.958</v>
          </cell>
          <cell r="BC16">
            <v>188.245</v>
          </cell>
          <cell r="BD16">
            <v>168.57300000000001</v>
          </cell>
          <cell r="BE16">
            <v>2395.766545</v>
          </cell>
          <cell r="BF16">
            <v>39.431618236431717</v>
          </cell>
          <cell r="BG16">
            <v>-0.15784091951471269</v>
          </cell>
          <cell r="BH16">
            <v>1234.7597304900003</v>
          </cell>
          <cell r="BI16">
            <v>20.32275407134922</v>
          </cell>
          <cell r="BJ16">
            <v>-0.36170243997078722</v>
          </cell>
          <cell r="BK16">
            <v>1269.75626885</v>
          </cell>
          <cell r="BL16">
            <v>20.898757665308807</v>
          </cell>
          <cell r="BM16">
            <v>-0.12481507322117213</v>
          </cell>
          <cell r="BN16">
            <v>2576973.2207222222</v>
          </cell>
          <cell r="BS16" t="str">
            <v/>
          </cell>
          <cell r="BT16">
            <v>1</v>
          </cell>
          <cell r="BU16" t="str">
            <v/>
          </cell>
          <cell r="BV16" t="str">
            <v/>
          </cell>
          <cell r="BW16">
            <v>1</v>
          </cell>
          <cell r="BX16" t="str">
            <v/>
          </cell>
          <cell r="BY16" t="str">
            <v/>
          </cell>
          <cell r="BZ16">
            <v>1</v>
          </cell>
          <cell r="CA16" t="str">
            <v/>
          </cell>
          <cell r="CB16"/>
          <cell r="CC16">
            <v>239.57665450000002</v>
          </cell>
          <cell r="CD16">
            <v>3.9431618236431718</v>
          </cell>
          <cell r="CF16">
            <v>95.830661800000001</v>
          </cell>
          <cell r="CG16">
            <v>1.5772647294572686</v>
          </cell>
        </row>
        <row r="17">
          <cell r="A17" t="str">
            <v>259 Queen Street, Brisbane</v>
          </cell>
          <cell r="B17" t="str">
            <v>QLD</v>
          </cell>
          <cell r="C17" t="str">
            <v>GP</v>
          </cell>
          <cell r="D17">
            <v>118.45894800000001</v>
          </cell>
          <cell r="E17">
            <v>121.95937600000001</v>
          </cell>
          <cell r="F17">
            <v>126.68812200000001</v>
          </cell>
          <cell r="G17">
            <v>142.38570000000001</v>
          </cell>
          <cell r="H17">
            <v>167.88180199999999</v>
          </cell>
          <cell r="I17">
            <v>170.14803800000001</v>
          </cell>
          <cell r="J17">
            <v>181.241738</v>
          </cell>
          <cell r="K17">
            <v>167.24374</v>
          </cell>
          <cell r="L17">
            <v>186.73999799999999</v>
          </cell>
          <cell r="M17">
            <v>126.472764</v>
          </cell>
          <cell r="N17">
            <v>122.97032300000001</v>
          </cell>
          <cell r="O17">
            <v>112.459018</v>
          </cell>
          <cell r="P17">
            <v>1744.6495670000004</v>
          </cell>
          <cell r="Q17">
            <v>70.479500969540297</v>
          </cell>
          <cell r="R17">
            <v>5.014869621079221E-3</v>
          </cell>
          <cell r="S17">
            <v>1186.3617055600005</v>
          </cell>
          <cell r="T17">
            <v>47.926060659287408</v>
          </cell>
          <cell r="U17">
            <v>-6.3821765284474141E-2</v>
          </cell>
          <cell r="V17">
            <v>1273.5941839100003</v>
          </cell>
          <cell r="W17">
            <v>51.450035707764414</v>
          </cell>
          <cell r="X17"/>
          <cell r="AC17">
            <v>1</v>
          </cell>
          <cell r="AD17">
            <v>1</v>
          </cell>
          <cell r="AE17" t="str">
            <v/>
          </cell>
          <cell r="AF17">
            <v>1</v>
          </cell>
          <cell r="AG17">
            <v>1</v>
          </cell>
          <cell r="AH17" t="str">
            <v/>
          </cell>
          <cell r="AI17">
            <v>1</v>
          </cell>
          <cell r="AJ17">
            <v>1</v>
          </cell>
          <cell r="AK17" t="str">
            <v/>
          </cell>
          <cell r="AL17"/>
          <cell r="AM17">
            <v>157.01846103000003</v>
          </cell>
          <cell r="AN17">
            <v>6.3431550872586264</v>
          </cell>
          <cell r="AO17"/>
          <cell r="AP17">
            <v>261.69743505000002</v>
          </cell>
          <cell r="AQ17">
            <v>10.571925145431042</v>
          </cell>
          <cell r="AS17">
            <v>110.190308</v>
          </cell>
          <cell r="AT17">
            <v>117.704746</v>
          </cell>
          <cell r="AU17">
            <v>121.39049</v>
          </cell>
          <cell r="AV17">
            <v>138.92473199999998</v>
          </cell>
          <cell r="AW17">
            <v>152.10441</v>
          </cell>
          <cell r="AX17">
            <v>159.80024</v>
          </cell>
          <cell r="AY17">
            <v>185.00023800000002</v>
          </cell>
          <cell r="AZ17">
            <v>173.10396</v>
          </cell>
          <cell r="BA17">
            <v>155.332874</v>
          </cell>
          <cell r="BB17">
            <v>145.68159800000001</v>
          </cell>
          <cell r="BC17">
            <v>122.97032300000001</v>
          </cell>
          <cell r="BD17">
            <v>112.459018</v>
          </cell>
          <cell r="BE17">
            <v>1694.6629370000001</v>
          </cell>
          <cell r="BF17">
            <v>68.34971916592724</v>
          </cell>
          <cell r="BG17">
            <v>-3.021845748501395E-2</v>
          </cell>
          <cell r="BH17">
            <v>0</v>
          </cell>
          <cell r="BI17">
            <v>0</v>
          </cell>
          <cell r="BJ17">
            <v>-1</v>
          </cell>
          <cell r="BK17">
            <v>1237.1039440100001</v>
          </cell>
          <cell r="BL17">
            <v>49.895294991126882</v>
          </cell>
          <cell r="BM17">
            <v>-3.0218457485014061E-2</v>
          </cell>
          <cell r="BN17">
            <v>1694662.9370000002</v>
          </cell>
          <cell r="BS17">
            <v>1</v>
          </cell>
          <cell r="BT17">
            <v>1</v>
          </cell>
          <cell r="BU17" t="str">
            <v/>
          </cell>
          <cell r="BV17">
            <v>1</v>
          </cell>
          <cell r="BW17">
            <v>1</v>
          </cell>
          <cell r="BX17" t="str">
            <v/>
          </cell>
          <cell r="BY17">
            <v>1</v>
          </cell>
          <cell r="BZ17">
            <v>1</v>
          </cell>
          <cell r="CA17" t="str">
            <v/>
          </cell>
          <cell r="CB17"/>
          <cell r="CC17">
            <v>169.46629370000002</v>
          </cell>
          <cell r="CD17">
            <v>6.8349719165927247</v>
          </cell>
          <cell r="CE17"/>
          <cell r="CF17">
            <v>254.19944054999999</v>
          </cell>
          <cell r="CG17">
            <v>10.252457874889085</v>
          </cell>
        </row>
        <row r="18">
          <cell r="A18" t="str">
            <v>347 Kent Street, Sydney</v>
          </cell>
          <cell r="B18" t="str">
            <v>NSW</v>
          </cell>
          <cell r="C18" t="str">
            <v>GP</v>
          </cell>
          <cell r="D18">
            <v>105.89916000000001</v>
          </cell>
          <cell r="E18">
            <v>109.13047999999999</v>
          </cell>
          <cell r="F18">
            <v>107.49539999999999</v>
          </cell>
          <cell r="G18">
            <v>114.44336</v>
          </cell>
          <cell r="H18">
            <v>125.6602</v>
          </cell>
          <cell r="I18">
            <v>136.46528000000001</v>
          </cell>
          <cell r="J18">
            <v>156.80835999999999</v>
          </cell>
          <cell r="K18">
            <v>160.88320000000002</v>
          </cell>
          <cell r="L18">
            <v>171.50683999999998</v>
          </cell>
          <cell r="M18">
            <v>110.08868</v>
          </cell>
          <cell r="N18">
            <v>120.15544</v>
          </cell>
          <cell r="O18">
            <v>112.02416000000001</v>
          </cell>
          <cell r="P18">
            <v>1530.5605599999999</v>
          </cell>
          <cell r="Q18">
            <v>59.640284921599793</v>
          </cell>
          <cell r="R18">
            <v>6.3407955007832584E-2</v>
          </cell>
          <cell r="S18">
            <v>0</v>
          </cell>
          <cell r="T18">
            <v>0</v>
          </cell>
          <cell r="U18" t="str">
            <v/>
          </cell>
          <cell r="V18">
            <v>1117.3092087999999</v>
          </cell>
          <cell r="W18">
            <v>43.537407992767847</v>
          </cell>
          <cell r="X18"/>
          <cell r="AC18">
            <v>1</v>
          </cell>
          <cell r="AD18" t="str">
            <v/>
          </cell>
          <cell r="AE18">
            <v>1</v>
          </cell>
          <cell r="AF18">
            <v>1</v>
          </cell>
          <cell r="AG18" t="str">
            <v/>
          </cell>
          <cell r="AH18">
            <v>1</v>
          </cell>
          <cell r="AI18">
            <v>1</v>
          </cell>
          <cell r="AJ18" t="str">
            <v/>
          </cell>
          <cell r="AK18">
            <v>1</v>
          </cell>
          <cell r="AL18"/>
          <cell r="AM18">
            <v>137.75045039999998</v>
          </cell>
          <cell r="AN18">
            <v>5.367625642943981</v>
          </cell>
          <cell r="AP18">
            <v>91.833633599999985</v>
          </cell>
          <cell r="AQ18">
            <v>3.5784170952959871</v>
          </cell>
          <cell r="AS18">
            <v>114.36247999999999</v>
          </cell>
          <cell r="AT18">
            <v>124.20536</v>
          </cell>
          <cell r="AU18">
            <v>128.82892000000001</v>
          </cell>
          <cell r="AV18">
            <v>150.67195999999998</v>
          </cell>
          <cell r="AW18">
            <v>154.42416</v>
          </cell>
          <cell r="AX18">
            <v>162.38492000000002</v>
          </cell>
          <cell r="AY18">
            <v>179.94300000000001</v>
          </cell>
          <cell r="AZ18">
            <v>179.85756000000001</v>
          </cell>
          <cell r="BA18">
            <v>168.81388000000001</v>
          </cell>
          <cell r="BB18">
            <v>153.10276000000002</v>
          </cell>
          <cell r="BC18">
            <v>120.15544</v>
          </cell>
          <cell r="BD18">
            <v>112.02416000000001</v>
          </cell>
          <cell r="BE18">
            <v>1748.7745999999997</v>
          </cell>
          <cell r="BF18">
            <v>68.915324503363436</v>
          </cell>
          <cell r="BG18">
            <v>0.15551635264580232</v>
          </cell>
          <cell r="BH18">
            <v>0</v>
          </cell>
          <cell r="BI18">
            <v>0</v>
          </cell>
          <cell r="BJ18" t="str">
            <v/>
          </cell>
          <cell r="BK18">
            <v>1189.1667279999999</v>
          </cell>
          <cell r="BL18">
            <v>46.862420662287143</v>
          </cell>
          <cell r="BM18">
            <v>7.6371396985131179E-2</v>
          </cell>
          <cell r="BN18">
            <v>2084083.2210277773</v>
          </cell>
          <cell r="BS18">
            <v>1</v>
          </cell>
          <cell r="BT18" t="str">
            <v/>
          </cell>
          <cell r="BU18">
            <v>1</v>
          </cell>
          <cell r="BV18">
            <v>1</v>
          </cell>
          <cell r="BW18" t="str">
            <v/>
          </cell>
          <cell r="BX18">
            <v>1</v>
          </cell>
          <cell r="BY18">
            <v>1</v>
          </cell>
          <cell r="BZ18" t="str">
            <v/>
          </cell>
          <cell r="CA18">
            <v>1</v>
          </cell>
          <cell r="CB18"/>
          <cell r="CC18">
            <v>174.87745999999999</v>
          </cell>
          <cell r="CD18">
            <v>6.8915324503363449</v>
          </cell>
          <cell r="CF18">
            <v>87.438729999999993</v>
          </cell>
          <cell r="CG18">
            <v>3.4457662251681724</v>
          </cell>
        </row>
        <row r="19">
          <cell r="A19" t="str">
            <v>388 George Street, Sydney</v>
          </cell>
          <cell r="B19" t="str">
            <v>NSW</v>
          </cell>
          <cell r="C19" t="str">
            <v>GP</v>
          </cell>
          <cell r="D19">
            <v>171.49612999999999</v>
          </cell>
          <cell r="E19">
            <v>175.91586999999998</v>
          </cell>
          <cell r="F19">
            <v>174.68054999999998</v>
          </cell>
          <cell r="G19">
            <v>194.08180999999999</v>
          </cell>
          <cell r="H19">
            <v>203.22105000000002</v>
          </cell>
          <cell r="I19">
            <v>216.9554</v>
          </cell>
          <cell r="J19">
            <v>259.54336000000001</v>
          </cell>
          <cell r="K19">
            <v>261.02539999999999</v>
          </cell>
          <cell r="L19">
            <v>261.45501000000002</v>
          </cell>
          <cell r="M19">
            <v>164.10738000000001</v>
          </cell>
          <cell r="N19">
            <v>178.05445</v>
          </cell>
          <cell r="O19">
            <v>169.62008000000003</v>
          </cell>
          <cell r="P19">
            <v>2430.1564900000003</v>
          </cell>
          <cell r="Q19">
            <v>64.901092030765952</v>
          </cell>
          <cell r="R19">
            <v>0.25245493031297461</v>
          </cell>
          <cell r="S19">
            <v>1652.5064132000002</v>
          </cell>
          <cell r="T19">
            <v>44.132742580920848</v>
          </cell>
          <cell r="U19">
            <v>0.16667034604496256</v>
          </cell>
          <cell r="V19">
            <v>1774.0142377000002</v>
          </cell>
          <cell r="W19">
            <v>47.377797182459148</v>
          </cell>
          <cell r="X19"/>
          <cell r="AC19" t="str">
            <v/>
          </cell>
          <cell r="AD19" t="str">
            <v/>
          </cell>
          <cell r="AE19">
            <v>1</v>
          </cell>
          <cell r="AF19" t="str">
            <v/>
          </cell>
          <cell r="AG19" t="str">
            <v/>
          </cell>
          <cell r="AH19">
            <v>1</v>
          </cell>
          <cell r="AI19" t="str">
            <v/>
          </cell>
          <cell r="AJ19" t="str">
            <v/>
          </cell>
          <cell r="AK19">
            <v>1</v>
          </cell>
          <cell r="AL19"/>
          <cell r="AM19">
            <v>218.71408410000001</v>
          </cell>
          <cell r="AN19">
            <v>5.8410982827689351</v>
          </cell>
          <cell r="AP19">
            <v>145.80938940000001</v>
          </cell>
          <cell r="AQ19">
            <v>3.894065521845957</v>
          </cell>
          <cell r="AS19">
            <v>173.79166999999998</v>
          </cell>
          <cell r="AT19">
            <v>167.74132</v>
          </cell>
          <cell r="AU19">
            <v>173.14699999999999</v>
          </cell>
          <cell r="AV19">
            <v>179.08833999999999</v>
          </cell>
          <cell r="AW19">
            <v>198.41546</v>
          </cell>
          <cell r="AX19">
            <v>236.78925000000001</v>
          </cell>
          <cell r="AY19">
            <v>240.65210999999999</v>
          </cell>
          <cell r="AZ19">
            <v>242.20922300000001</v>
          </cell>
          <cell r="BA19">
            <v>244.06436300000001</v>
          </cell>
          <cell r="BB19">
            <v>236.06377300000003</v>
          </cell>
          <cell r="BC19">
            <v>178.05445</v>
          </cell>
          <cell r="BD19">
            <v>169.62008000000003</v>
          </cell>
          <cell r="BE19">
            <v>2439.6370390000002</v>
          </cell>
          <cell r="BF19">
            <v>65.154284771926086</v>
          </cell>
          <cell r="BG19">
            <v>3.9012092591617087E-3</v>
          </cell>
          <cell r="BH19">
            <v>0</v>
          </cell>
          <cell r="BI19">
            <v>0</v>
          </cell>
          <cell r="BJ19">
            <v>-1</v>
          </cell>
          <cell r="BK19">
            <v>1658.9531865200001</v>
          </cell>
          <cell r="BL19">
            <v>44.304913644909739</v>
          </cell>
          <cell r="BM19">
            <v>-6.4859147539411022E-2</v>
          </cell>
          <cell r="BN19">
            <v>3323497.8539444446</v>
          </cell>
          <cell r="BO19"/>
          <cell r="BP19"/>
          <cell r="BQ19"/>
          <cell r="BS19" t="str">
            <v/>
          </cell>
          <cell r="BT19" t="str">
            <v/>
          </cell>
          <cell r="BU19">
            <v>1</v>
          </cell>
          <cell r="BV19" t="str">
            <v/>
          </cell>
          <cell r="BW19" t="str">
            <v/>
          </cell>
          <cell r="BX19">
            <v>1</v>
          </cell>
          <cell r="BY19" t="str">
            <v/>
          </cell>
          <cell r="BZ19" t="str">
            <v/>
          </cell>
          <cell r="CA19">
            <v>1</v>
          </cell>
          <cell r="CB19"/>
          <cell r="CC19">
            <v>243.96370390000004</v>
          </cell>
          <cell r="CD19">
            <v>6.515428477192609</v>
          </cell>
          <cell r="CF19">
            <v>121.98185195000002</v>
          </cell>
          <cell r="CG19">
            <v>3.2577142385963045</v>
          </cell>
        </row>
        <row r="20">
          <cell r="A20" t="str">
            <v>40 Mount Street, North Sydney</v>
          </cell>
          <cell r="B20" t="str">
            <v>NSW</v>
          </cell>
          <cell r="C20" t="str">
            <v>GP</v>
          </cell>
          <cell r="D20">
            <v>48.536662999999997</v>
          </cell>
          <cell r="E20">
            <v>86.140437999999989</v>
          </cell>
          <cell r="F20">
            <v>81.452857999999992</v>
          </cell>
          <cell r="G20">
            <v>95.375445999999997</v>
          </cell>
          <cell r="H20">
            <v>103.93152000000001</v>
          </cell>
          <cell r="I20">
            <v>109.508966</v>
          </cell>
          <cell r="J20">
            <v>128.555341</v>
          </cell>
          <cell r="K20">
            <v>128.57676900000001</v>
          </cell>
          <cell r="L20">
            <v>136.73973999999998</v>
          </cell>
          <cell r="M20">
            <v>88.221451999999999</v>
          </cell>
          <cell r="N20">
            <v>79.919437000000002</v>
          </cell>
          <cell r="O20">
            <v>72.231409999999997</v>
          </cell>
          <cell r="P20">
            <v>1159.19004</v>
          </cell>
          <cell r="Q20">
            <v>40.728597012156492</v>
          </cell>
          <cell r="R20">
            <v>-0.15113208734042527</v>
          </cell>
          <cell r="S20">
            <v>0</v>
          </cell>
          <cell r="T20">
            <v>0</v>
          </cell>
          <cell r="U20">
            <v>-1</v>
          </cell>
          <cell r="V20">
            <v>846.20872919999999</v>
          </cell>
          <cell r="W20">
            <v>29.73187581887424</v>
          </cell>
          <cell r="X20"/>
          <cell r="AC20">
            <v>1</v>
          </cell>
          <cell r="AD20">
            <v>1</v>
          </cell>
          <cell r="AE20" t="str">
            <v/>
          </cell>
          <cell r="AF20">
            <v>1</v>
          </cell>
          <cell r="AG20">
            <v>1</v>
          </cell>
          <cell r="AH20" t="str">
            <v/>
          </cell>
          <cell r="AI20">
            <v>1</v>
          </cell>
          <cell r="AJ20">
            <v>1</v>
          </cell>
          <cell r="AK20" t="str">
            <v/>
          </cell>
          <cell r="AL20"/>
          <cell r="AM20">
            <v>104.32710359999999</v>
          </cell>
          <cell r="AN20">
            <v>3.6655737310940837</v>
          </cell>
          <cell r="AP20">
            <v>69.551402400000001</v>
          </cell>
          <cell r="AQ20">
            <v>2.4437158207293894</v>
          </cell>
          <cell r="AS20">
            <v>75.863364000000004</v>
          </cell>
          <cell r="AT20">
            <v>76.692042999999998</v>
          </cell>
          <cell r="AU20">
            <v>85.582055999999994</v>
          </cell>
          <cell r="AV20">
            <v>92.997427999999999</v>
          </cell>
          <cell r="AW20">
            <v>112.527974</v>
          </cell>
          <cell r="AX20">
            <v>128.82570200000001</v>
          </cell>
          <cell r="AY20">
            <v>149.25700499999999</v>
          </cell>
          <cell r="AZ20">
            <v>138.26590400000001</v>
          </cell>
          <cell r="BA20">
            <v>134.21213</v>
          </cell>
          <cell r="BB20">
            <v>106.78287300000001</v>
          </cell>
          <cell r="BC20">
            <v>79.919437000000002</v>
          </cell>
          <cell r="BD20">
            <v>72.231409999999997</v>
          </cell>
          <cell r="BE20">
            <v>1253.1573260000002</v>
          </cell>
          <cell r="BF20">
            <v>45.268233023021779</v>
          </cell>
          <cell r="BG20">
            <v>0.11146065280643769</v>
          </cell>
          <cell r="BH20">
            <v>0</v>
          </cell>
          <cell r="BI20">
            <v>0</v>
          </cell>
          <cell r="BJ20" t="str">
            <v/>
          </cell>
          <cell r="BK20">
            <v>852.14698168000018</v>
          </cell>
          <cell r="BL20">
            <v>30.78239845565481</v>
          </cell>
          <cell r="BM20">
            <v>3.5333210833393913E-2</v>
          </cell>
          <cell r="BN20">
            <v>1841692.5021111113</v>
          </cell>
          <cell r="BO20"/>
          <cell r="BP20"/>
          <cell r="BQ20"/>
          <cell r="BS20">
            <v>1</v>
          </cell>
          <cell r="BT20">
            <v>1</v>
          </cell>
          <cell r="BU20" t="str">
            <v/>
          </cell>
          <cell r="BV20">
            <v>1</v>
          </cell>
          <cell r="BW20">
            <v>1</v>
          </cell>
          <cell r="BX20" t="str">
            <v/>
          </cell>
          <cell r="BY20">
            <v>1</v>
          </cell>
          <cell r="BZ20">
            <v>1</v>
          </cell>
          <cell r="CA20" t="str">
            <v/>
          </cell>
          <cell r="CB20"/>
          <cell r="CC20">
            <v>125.31573260000003</v>
          </cell>
          <cell r="CD20">
            <v>4.5268233023021782</v>
          </cell>
          <cell r="CF20">
            <v>62.657866300000016</v>
          </cell>
          <cell r="CG20">
            <v>2.2634116511510891</v>
          </cell>
        </row>
        <row r="21">
          <cell r="A21" t="str">
            <v>420 George Street, Sydney</v>
          </cell>
          <cell r="B21" t="str">
            <v>NSW</v>
          </cell>
          <cell r="C21" t="str">
            <v>GP</v>
          </cell>
          <cell r="D21">
            <v>107.5758</v>
          </cell>
          <cell r="E21">
            <v>117.18763</v>
          </cell>
          <cell r="F21">
            <v>114.58278999999999</v>
          </cell>
          <cell r="G21">
            <v>124.56439000000002</v>
          </cell>
          <cell r="H21">
            <v>142.99454</v>
          </cell>
          <cell r="I21">
            <v>147.62677000000002</v>
          </cell>
          <cell r="J21">
            <v>170.60533000000001</v>
          </cell>
          <cell r="K21">
            <v>174.74530999999999</v>
          </cell>
          <cell r="L21">
            <v>189.57422999999997</v>
          </cell>
          <cell r="M21">
            <v>130.04014000000001</v>
          </cell>
          <cell r="N21">
            <v>132.32277000000002</v>
          </cell>
          <cell r="O21">
            <v>119.77755999999999</v>
          </cell>
          <cell r="P21">
            <v>1671.59726</v>
          </cell>
          <cell r="Q21">
            <v>44.506022806844719</v>
          </cell>
          <cell r="R21">
            <v>0.10030639479683612</v>
          </cell>
          <cell r="S21">
            <v>0</v>
          </cell>
          <cell r="T21">
            <v>0</v>
          </cell>
          <cell r="U21" t="str">
            <v/>
          </cell>
          <cell r="V21">
            <v>1220.2659997999999</v>
          </cell>
          <cell r="W21">
            <v>32.489396648996639</v>
          </cell>
          <cell r="X21"/>
          <cell r="AC21">
            <v>1</v>
          </cell>
          <cell r="AD21">
            <v>1</v>
          </cell>
          <cell r="AE21" t="str">
            <v/>
          </cell>
          <cell r="AF21">
            <v>1</v>
          </cell>
          <cell r="AG21">
            <v>1</v>
          </cell>
          <cell r="AH21" t="str">
            <v/>
          </cell>
          <cell r="AI21">
            <v>1</v>
          </cell>
          <cell r="AJ21">
            <v>1</v>
          </cell>
          <cell r="AK21" t="str">
            <v/>
          </cell>
          <cell r="AL21"/>
          <cell r="AM21">
            <v>150.44375339999999</v>
          </cell>
          <cell r="AN21">
            <v>4.0055420526160246</v>
          </cell>
          <cell r="AP21">
            <v>100.29583559999999</v>
          </cell>
          <cell r="AQ21">
            <v>2.6703613684106826</v>
          </cell>
          <cell r="AS21">
            <v>120.43726999999998</v>
          </cell>
          <cell r="AT21">
            <v>125.07564000000001</v>
          </cell>
          <cell r="AU21">
            <v>126.46207</v>
          </cell>
          <cell r="AV21">
            <v>138.81609999999998</v>
          </cell>
          <cell r="AW21">
            <v>175.0497</v>
          </cell>
          <cell r="AX21">
            <v>171.72666000000001</v>
          </cell>
          <cell r="AY21">
            <v>193.12466000000001</v>
          </cell>
          <cell r="AZ21">
            <v>186.22308000000001</v>
          </cell>
          <cell r="BA21">
            <v>174.28537</v>
          </cell>
          <cell r="BB21">
            <v>134.34810999999999</v>
          </cell>
          <cell r="BC21">
            <v>132.32254</v>
          </cell>
          <cell r="BD21">
            <v>119.77714999999999</v>
          </cell>
          <cell r="BE21">
            <v>1797.6483499999999</v>
          </cell>
          <cell r="BF21">
            <v>47.922465317395151</v>
          </cell>
          <cell r="BG21">
            <v>7.6763599510514036E-2</v>
          </cell>
          <cell r="BH21">
            <v>0</v>
          </cell>
          <cell r="BI21">
            <v>0</v>
          </cell>
          <cell r="BJ21" t="str">
            <v/>
          </cell>
          <cell r="BK21">
            <v>1222.4008780000001</v>
          </cell>
          <cell r="BL21">
            <v>32.587276415828711</v>
          </cell>
          <cell r="BM21">
            <v>3.0126680371915793E-3</v>
          </cell>
          <cell r="BN21">
            <v>2308710.8611944444</v>
          </cell>
          <cell r="BS21">
            <v>1</v>
          </cell>
          <cell r="BT21">
            <v>1</v>
          </cell>
          <cell r="BU21" t="str">
            <v/>
          </cell>
          <cell r="BV21">
            <v>1</v>
          </cell>
          <cell r="BW21">
            <v>1</v>
          </cell>
          <cell r="BX21" t="str">
            <v/>
          </cell>
          <cell r="BY21">
            <v>1</v>
          </cell>
          <cell r="BZ21">
            <v>1</v>
          </cell>
          <cell r="CA21" t="str">
            <v/>
          </cell>
          <cell r="CB21"/>
          <cell r="CC21">
            <v>179.76483500000001</v>
          </cell>
          <cell r="CD21">
            <v>4.7922465317395151</v>
          </cell>
          <cell r="CF21">
            <v>89.882417500000003</v>
          </cell>
          <cell r="CG21">
            <v>2.3961232658697575</v>
          </cell>
        </row>
        <row r="22">
          <cell r="A22" t="str">
            <v>522 Flinders Lane, Melbourne</v>
          </cell>
          <cell r="B22" t="str">
            <v>VIC</v>
          </cell>
          <cell r="C22" t="str">
            <v>GP</v>
          </cell>
          <cell r="D22">
            <v>4.1171040000000003</v>
          </cell>
          <cell r="E22">
            <v>3.5338799999999999</v>
          </cell>
          <cell r="F22">
            <v>3.0673879999999998</v>
          </cell>
          <cell r="G22">
            <v>3.1332</v>
          </cell>
          <cell r="H22">
            <v>3.7186840000000001</v>
          </cell>
          <cell r="I22">
            <v>3.4154960000000001</v>
          </cell>
          <cell r="J22">
            <v>4.9614159999999998</v>
          </cell>
          <cell r="K22">
            <v>4.5544279999999997</v>
          </cell>
          <cell r="L22">
            <v>3.526764</v>
          </cell>
          <cell r="M22">
            <v>2.826092</v>
          </cell>
          <cell r="N22">
            <v>3.4944479999999998</v>
          </cell>
          <cell r="O22">
            <v>3.2363080000000002</v>
          </cell>
          <cell r="P22">
            <v>43.585208000000002</v>
          </cell>
          <cell r="Q22">
            <v>30.650638537271451</v>
          </cell>
          <cell r="R22">
            <v>-0.20620766863294049</v>
          </cell>
          <cell r="S22">
            <v>29.637941440000006</v>
          </cell>
          <cell r="T22">
            <v>20.842434205344588</v>
          </cell>
          <cell r="U22">
            <v>-0.26057700639780768</v>
          </cell>
          <cell r="V22">
            <v>37.047426800000004</v>
          </cell>
          <cell r="W22">
            <v>26.053042756680735</v>
          </cell>
          <cell r="X22"/>
          <cell r="AC22">
            <v>1</v>
          </cell>
          <cell r="AD22">
            <v>1</v>
          </cell>
          <cell r="AE22" t="str">
            <v/>
          </cell>
          <cell r="AF22">
            <v>1</v>
          </cell>
          <cell r="AG22">
            <v>1</v>
          </cell>
          <cell r="AH22" t="str">
            <v/>
          </cell>
          <cell r="AI22">
            <v>1</v>
          </cell>
          <cell r="AJ22">
            <v>1</v>
          </cell>
          <cell r="AK22" t="str">
            <v/>
          </cell>
          <cell r="AL22"/>
          <cell r="AM22">
            <v>3.9226687199999999</v>
          </cell>
          <cell r="AN22">
            <v>2.7585574683544305</v>
          </cell>
          <cell r="AP22">
            <v>3.0509645600000006</v>
          </cell>
          <cell r="AQ22">
            <v>2.1455446976090018</v>
          </cell>
          <cell r="AS22">
            <v>3.1581439999999996</v>
          </cell>
          <cell r="AT22">
            <v>3.4885680000000003</v>
          </cell>
          <cell r="AU22">
            <v>2.9689679999999998</v>
          </cell>
          <cell r="AV22">
            <v>3.3302640000000001</v>
          </cell>
          <cell r="AW22">
            <v>3.9662199999999999</v>
          </cell>
          <cell r="AX22">
            <v>4.0623760000000004</v>
          </cell>
          <cell r="AY22">
            <v>6.4023440000000003</v>
          </cell>
          <cell r="AZ22">
            <v>5.0168559999999998</v>
          </cell>
          <cell r="BA22">
            <v>4.2225600000000005</v>
          </cell>
          <cell r="BB22">
            <v>3.180428</v>
          </cell>
          <cell r="BC22">
            <v>3.4944479999999998</v>
          </cell>
          <cell r="BD22">
            <v>3.2363080000000002</v>
          </cell>
          <cell r="BE22">
            <v>46.527483999999994</v>
          </cell>
          <cell r="BF22">
            <v>32.71974964838256</v>
          </cell>
          <cell r="BG22">
            <v>6.7506297090517364E-2</v>
          </cell>
          <cell r="BH22">
            <v>0</v>
          </cell>
          <cell r="BI22">
            <v>0</v>
          </cell>
          <cell r="BJ22">
            <v>-1</v>
          </cell>
          <cell r="BK22">
            <v>36.756712359999995</v>
          </cell>
          <cell r="BL22">
            <v>25.848602222222219</v>
          </cell>
          <cell r="BM22">
            <v>-7.8470885864604378E-3</v>
          </cell>
          <cell r="BN22">
            <v>225045.17022222219</v>
          </cell>
          <cell r="BS22">
            <v>1</v>
          </cell>
          <cell r="BT22">
            <v>1</v>
          </cell>
          <cell r="BU22" t="str">
            <v/>
          </cell>
          <cell r="BV22">
            <v>1</v>
          </cell>
          <cell r="BW22">
            <v>1</v>
          </cell>
          <cell r="BX22" t="str">
            <v/>
          </cell>
          <cell r="BY22">
            <v>1</v>
          </cell>
          <cell r="BZ22">
            <v>1</v>
          </cell>
          <cell r="CA22" t="str">
            <v/>
          </cell>
          <cell r="CB22"/>
          <cell r="CC22">
            <v>4.6527483999999992</v>
          </cell>
          <cell r="CD22">
            <v>3.2719749648382557</v>
          </cell>
          <cell r="CF22">
            <v>3.25692388</v>
          </cell>
          <cell r="CG22">
            <v>2.290382475386779</v>
          </cell>
        </row>
        <row r="23">
          <cell r="A23" t="str">
            <v>567 Collins Street, Melbourne</v>
          </cell>
          <cell r="B23" t="str">
            <v>VIC</v>
          </cell>
          <cell r="C23" t="str">
            <v>GP</v>
          </cell>
          <cell r="D23">
            <v>113.20247999999999</v>
          </cell>
          <cell r="E23">
            <v>115.22774</v>
          </cell>
          <cell r="F23">
            <v>106.2608</v>
          </cell>
          <cell r="G23">
            <v>108.65584</v>
          </cell>
          <cell r="H23">
            <v>117.50845999999999</v>
          </cell>
          <cell r="I23">
            <v>122.95783999999999</v>
          </cell>
          <cell r="J23">
            <v>144.85338000000002</v>
          </cell>
          <cell r="K23">
            <v>94.63564199999999</v>
          </cell>
          <cell r="L23">
            <v>133.67313799999999</v>
          </cell>
          <cell r="M23">
            <v>109.43364200000001</v>
          </cell>
          <cell r="N23">
            <v>119.76554</v>
          </cell>
          <cell r="O23">
            <v>117.94139599999998</v>
          </cell>
          <cell r="P23">
            <v>1404.115898</v>
          </cell>
          <cell r="Q23">
            <v>25.969588090486557</v>
          </cell>
          <cell r="R23">
            <v>-2.5092425968338716E-2</v>
          </cell>
          <cell r="S23">
            <v>954.79881063999994</v>
          </cell>
          <cell r="T23">
            <v>17.659319901530861</v>
          </cell>
          <cell r="U23">
            <v>-9.1866917340370335E-2</v>
          </cell>
          <cell r="V23">
            <v>1193.4985133</v>
          </cell>
          <cell r="W23">
            <v>22.074149876913573</v>
          </cell>
          <cell r="X23"/>
          <cell r="AC23">
            <v>1</v>
          </cell>
          <cell r="AD23">
            <v>1</v>
          </cell>
          <cell r="AE23">
            <v>1</v>
          </cell>
          <cell r="AF23">
            <v>1</v>
          </cell>
          <cell r="AG23">
            <v>1</v>
          </cell>
          <cell r="AH23">
            <v>1</v>
          </cell>
          <cell r="AI23">
            <v>1</v>
          </cell>
          <cell r="AJ23">
            <v>1</v>
          </cell>
          <cell r="AK23">
            <v>1</v>
          </cell>
          <cell r="AL23"/>
          <cell r="AM23">
            <v>126.37043082</v>
          </cell>
          <cell r="AN23">
            <v>2.3372629281437902</v>
          </cell>
          <cell r="AP23">
            <v>98.288112860000012</v>
          </cell>
          <cell r="AQ23">
            <v>1.8178711663340594</v>
          </cell>
          <cell r="AS23">
            <v>118.50899199999999</v>
          </cell>
          <cell r="AT23">
            <v>120.710762</v>
          </cell>
          <cell r="AU23">
            <v>115.78742199999999</v>
          </cell>
          <cell r="AV23">
            <v>127.11333200000001</v>
          </cell>
          <cell r="AW23">
            <v>132.02615600000001</v>
          </cell>
          <cell r="AX23">
            <v>133.44216</v>
          </cell>
          <cell r="AY23">
            <v>155.984532</v>
          </cell>
          <cell r="AZ23">
            <v>155.35940399999998</v>
          </cell>
          <cell r="BA23">
            <v>140.92039600000001</v>
          </cell>
          <cell r="BB23">
            <v>111.62085</v>
          </cell>
          <cell r="BC23">
            <v>119.76553999999999</v>
          </cell>
          <cell r="BD23">
            <v>117.941396</v>
          </cell>
          <cell r="BE23">
            <v>1549.1809419999997</v>
          </cell>
          <cell r="BF23">
            <v>28.613240749804678</v>
          </cell>
          <cell r="BG23">
            <v>0.10179802044247954</v>
          </cell>
          <cell r="BH23">
            <v>0</v>
          </cell>
          <cell r="BI23">
            <v>0</v>
          </cell>
          <cell r="BJ23">
            <v>-1</v>
          </cell>
          <cell r="BK23">
            <v>1223.8529441799999</v>
          </cell>
          <cell r="BL23">
            <v>22.604460192345694</v>
          </cell>
          <cell r="BM23">
            <v>2.4024042528892675E-2</v>
          </cell>
          <cell r="BN23">
            <v>2649726.6419999995</v>
          </cell>
          <cell r="BS23">
            <v>1</v>
          </cell>
          <cell r="BT23">
            <v>1</v>
          </cell>
          <cell r="BU23">
            <v>1</v>
          </cell>
          <cell r="BV23">
            <v>1</v>
          </cell>
          <cell r="BW23">
            <v>1</v>
          </cell>
          <cell r="BX23">
            <v>1</v>
          </cell>
          <cell r="BY23">
            <v>1</v>
          </cell>
          <cell r="BZ23">
            <v>1</v>
          </cell>
          <cell r="CA23">
            <v>1</v>
          </cell>
          <cell r="CB23"/>
          <cell r="CC23">
            <v>154.91809419999998</v>
          </cell>
          <cell r="CD23">
            <v>2.8613240749804678</v>
          </cell>
          <cell r="CF23">
            <v>108.44266594</v>
          </cell>
          <cell r="CG23">
            <v>2.0029268524863277</v>
          </cell>
        </row>
        <row r="24">
          <cell r="A24" t="str">
            <v>6 O'Connell Street, Sydney</v>
          </cell>
          <cell r="B24" t="str">
            <v>NSW</v>
          </cell>
          <cell r="C24" t="str">
            <v>GP</v>
          </cell>
          <cell r="D24">
            <v>66.273759999999996</v>
          </cell>
          <cell r="E24">
            <v>72.487039999999993</v>
          </cell>
          <cell r="F24">
            <v>73.159639999999996</v>
          </cell>
          <cell r="G24">
            <v>78.953000000000003</v>
          </cell>
          <cell r="H24">
            <v>89.541080000000008</v>
          </cell>
          <cell r="I24">
            <v>81.954560000000001</v>
          </cell>
          <cell r="J24">
            <v>94.939960000000013</v>
          </cell>
          <cell r="K24">
            <v>100.7992</v>
          </cell>
          <cell r="L24">
            <v>106.87296000000001</v>
          </cell>
          <cell r="M24">
            <v>73.265000000000001</v>
          </cell>
          <cell r="N24">
            <v>75.424759999999992</v>
          </cell>
          <cell r="O24">
            <v>69.219440000000006</v>
          </cell>
          <cell r="P24">
            <v>982.8904</v>
          </cell>
          <cell r="Q24">
            <v>67.145578008225058</v>
          </cell>
          <cell r="R24">
            <v>-4.9335560929181121E-2</v>
          </cell>
          <cell r="S24">
            <v>668.36547199999995</v>
          </cell>
          <cell r="T24">
            <v>45.658993045593029</v>
          </cell>
          <cell r="U24">
            <v>-0.11444956360526459</v>
          </cell>
          <cell r="V24">
            <v>717.50999200000001</v>
          </cell>
          <cell r="W24">
            <v>49.016271946004288</v>
          </cell>
          <cell r="X24"/>
          <cell r="AC24">
            <v>1</v>
          </cell>
          <cell r="AD24" t="str">
            <v/>
          </cell>
          <cell r="AE24" t="str">
            <v/>
          </cell>
          <cell r="AF24">
            <v>1</v>
          </cell>
          <cell r="AG24" t="str">
            <v/>
          </cell>
          <cell r="AH24" t="str">
            <v/>
          </cell>
          <cell r="AI24">
            <v>1</v>
          </cell>
          <cell r="AJ24" t="str">
            <v/>
          </cell>
          <cell r="AK24" t="str">
            <v/>
          </cell>
          <cell r="AL24"/>
          <cell r="AM24">
            <v>88.460135999999991</v>
          </cell>
          <cell r="AN24">
            <v>6.0431020207402542</v>
          </cell>
          <cell r="AP24">
            <v>58.973423999999994</v>
          </cell>
          <cell r="AQ24">
            <v>4.0287346804935025</v>
          </cell>
          <cell r="AS24">
            <v>69.360079999999996</v>
          </cell>
          <cell r="AT24">
            <v>74.0792</v>
          </cell>
          <cell r="AU24">
            <v>78.497720000000001</v>
          </cell>
          <cell r="AV24">
            <v>86.257559999999998</v>
          </cell>
          <cell r="AW24">
            <v>93.724679999999992</v>
          </cell>
          <cell r="AX24">
            <v>101.01003999999999</v>
          </cell>
          <cell r="AY24">
            <v>109.88128</v>
          </cell>
          <cell r="AZ24">
            <v>101.622874</v>
          </cell>
          <cell r="BA24">
            <v>110.43986599999999</v>
          </cell>
          <cell r="BB24">
            <v>82.839559999999992</v>
          </cell>
          <cell r="BC24">
            <v>75.424759999999992</v>
          </cell>
          <cell r="BD24">
            <v>69.219440000000006</v>
          </cell>
          <cell r="BE24">
            <v>1052.35706</v>
          </cell>
          <cell r="BF24">
            <v>72.146455602479023</v>
          </cell>
          <cell r="BG24">
            <v>7.4478137542302258E-2</v>
          </cell>
          <cell r="BH24">
            <v>0</v>
          </cell>
          <cell r="BI24">
            <v>0</v>
          </cell>
          <cell r="BJ24">
            <v>-1</v>
          </cell>
          <cell r="BK24">
            <v>715.60280080000007</v>
          </cell>
          <cell r="BL24">
            <v>49.05958980968574</v>
          </cell>
          <cell r="BM24">
            <v>8.8374455995277046E-4</v>
          </cell>
          <cell r="BN24">
            <v>1493979.4842222221</v>
          </cell>
          <cell r="BS24">
            <v>1</v>
          </cell>
          <cell r="BT24" t="str">
            <v/>
          </cell>
          <cell r="BU24" t="str">
            <v/>
          </cell>
          <cell r="BV24">
            <v>1</v>
          </cell>
          <cell r="BW24" t="str">
            <v/>
          </cell>
          <cell r="BX24" t="str">
            <v/>
          </cell>
          <cell r="BY24">
            <v>1</v>
          </cell>
          <cell r="BZ24" t="str">
            <v/>
          </cell>
          <cell r="CA24" t="str">
            <v/>
          </cell>
          <cell r="CB24"/>
          <cell r="CC24">
            <v>105.23570600000001</v>
          </cell>
          <cell r="CD24">
            <v>7.2146455602479032</v>
          </cell>
          <cell r="CF24">
            <v>52.617853000000004</v>
          </cell>
          <cell r="CG24">
            <v>3.6073227801239516</v>
          </cell>
        </row>
        <row r="25">
          <cell r="A25" t="str">
            <v>60 Martin Place, Sydney</v>
          </cell>
          <cell r="B25" t="str">
            <v>NSW</v>
          </cell>
          <cell r="C25" t="str">
            <v>GP</v>
          </cell>
          <cell r="D25">
            <v>166.23264</v>
          </cell>
          <cell r="E25">
            <v>181.41816</v>
          </cell>
          <cell r="F25">
            <v>192.75276000000002</v>
          </cell>
          <cell r="G25">
            <v>221.51160000000002</v>
          </cell>
          <cell r="H25">
            <v>225.14828</v>
          </cell>
          <cell r="I25">
            <v>214.20135999999999</v>
          </cell>
          <cell r="J25">
            <v>271.97075999999998</v>
          </cell>
          <cell r="K25">
            <v>275.69655999999998</v>
          </cell>
          <cell r="L25">
            <v>302.96679999999998</v>
          </cell>
          <cell r="M25">
            <v>209.61507999999998</v>
          </cell>
          <cell r="N25">
            <v>197.12351999999998</v>
          </cell>
          <cell r="O25">
            <v>177.065</v>
          </cell>
          <cell r="P25">
            <v>2635.7025200000003</v>
          </cell>
          <cell r="Q25">
            <v>67.110791645342076</v>
          </cell>
          <cell r="R25">
            <v>3.5454449747413186E-2</v>
          </cell>
          <cell r="S25">
            <v>0</v>
          </cell>
          <cell r="T25">
            <v>0</v>
          </cell>
          <cell r="U25" t="str">
            <v/>
          </cell>
          <cell r="V25">
            <v>1924.0628396000002</v>
          </cell>
          <cell r="W25">
            <v>48.990877901099715</v>
          </cell>
          <cell r="X25"/>
          <cell r="AC25">
            <v>1</v>
          </cell>
          <cell r="AD25">
            <v>1</v>
          </cell>
          <cell r="AE25" t="str">
            <v/>
          </cell>
          <cell r="AF25">
            <v>1</v>
          </cell>
          <cell r="AG25">
            <v>1</v>
          </cell>
          <cell r="AH25" t="str">
            <v/>
          </cell>
          <cell r="AI25">
            <v>1</v>
          </cell>
          <cell r="AJ25">
            <v>1</v>
          </cell>
          <cell r="AK25" t="str">
            <v/>
          </cell>
          <cell r="AL25"/>
          <cell r="AM25">
            <v>237.21322680000003</v>
          </cell>
          <cell r="AN25">
            <v>6.0399712480807866</v>
          </cell>
          <cell r="AP25">
            <v>158.1421512</v>
          </cell>
          <cell r="AQ25">
            <v>4.0266474987205241</v>
          </cell>
          <cell r="AS25">
            <v>165.95068000000001</v>
          </cell>
          <cell r="AT25">
            <v>189.98116000000002</v>
          </cell>
          <cell r="AU25">
            <v>195.03951999999998</v>
          </cell>
          <cell r="AV25">
            <v>217.35708</v>
          </cell>
          <cell r="AW25">
            <v>247.57048</v>
          </cell>
          <cell r="AX25">
            <v>258.36619999999999</v>
          </cell>
          <cell r="AY25">
            <v>289.93928000000005</v>
          </cell>
          <cell r="AZ25">
            <v>286.55531999999999</v>
          </cell>
          <cell r="BA25">
            <v>271.14296000000002</v>
          </cell>
          <cell r="BB25">
            <v>234.84292000000002</v>
          </cell>
          <cell r="BC25">
            <v>197.12351999999998</v>
          </cell>
          <cell r="BD25">
            <v>177.065</v>
          </cell>
          <cell r="BE25">
            <v>2730.9341200000003</v>
          </cell>
          <cell r="BF25">
            <v>69.535597941635558</v>
          </cell>
          <cell r="BG25">
            <v>3.6131391641269328E-2</v>
          </cell>
          <cell r="BH25">
            <v>0</v>
          </cell>
          <cell r="BI25">
            <v>0</v>
          </cell>
          <cell r="BJ25" t="str">
            <v/>
          </cell>
          <cell r="BK25">
            <v>1857.0352016000004</v>
          </cell>
          <cell r="BL25">
            <v>47.284206600312174</v>
          </cell>
          <cell r="BM25">
            <v>-3.4836511895803945E-2</v>
          </cell>
          <cell r="BN25">
            <v>3929072.8007222228</v>
          </cell>
          <cell r="BS25">
            <v>1</v>
          </cell>
          <cell r="BT25">
            <v>1</v>
          </cell>
          <cell r="BU25" t="str">
            <v/>
          </cell>
          <cell r="BV25">
            <v>1</v>
          </cell>
          <cell r="BW25">
            <v>1</v>
          </cell>
          <cell r="BX25" t="str">
            <v/>
          </cell>
          <cell r="BY25">
            <v>1</v>
          </cell>
          <cell r="BZ25">
            <v>1</v>
          </cell>
          <cell r="CA25" t="str">
            <v/>
          </cell>
          <cell r="CB25"/>
          <cell r="CC25">
            <v>273.09341200000006</v>
          </cell>
          <cell r="CD25">
            <v>6.9535597941635556</v>
          </cell>
          <cell r="CF25">
            <v>136.54670600000003</v>
          </cell>
          <cell r="CG25">
            <v>3.4767798970817778</v>
          </cell>
        </row>
      </sheetData>
      <sheetData sheetId="11">
        <row r="2">
          <cell r="AI2">
            <v>35</v>
          </cell>
          <cell r="AJ2">
            <v>36</v>
          </cell>
          <cell r="AK2">
            <v>37</v>
          </cell>
        </row>
        <row r="6">
          <cell r="A6" t="str">
            <v>1 Market Street, Sydney</v>
          </cell>
          <cell r="B6" t="str">
            <v>NSW</v>
          </cell>
          <cell r="C6">
            <v>638.21469999999999</v>
          </cell>
          <cell r="D6">
            <v>648.73789999999997</v>
          </cell>
          <cell r="E6">
            <v>647.69320000000005</v>
          </cell>
          <cell r="F6">
            <v>819.46749999999997</v>
          </cell>
          <cell r="G6">
            <v>897.51430000000005</v>
          </cell>
          <cell r="H6">
            <v>737.74549999999999</v>
          </cell>
          <cell r="I6">
            <v>1055.2130999999999</v>
          </cell>
          <cell r="J6">
            <v>1177.17</v>
          </cell>
          <cell r="K6">
            <v>1260.8896</v>
          </cell>
          <cell r="L6">
            <v>763.89610000000005</v>
          </cell>
          <cell r="M6">
            <v>766.60829999999999</v>
          </cell>
          <cell r="N6">
            <v>606.01110000000006</v>
          </cell>
          <cell r="O6">
            <v>10019.1613</v>
          </cell>
          <cell r="P6">
            <v>343.6598134751992</v>
          </cell>
          <cell r="Q6">
            <v>0.2363784137443572</v>
          </cell>
          <cell r="S6">
            <v>1</v>
          </cell>
          <cell r="T6">
            <v>1</v>
          </cell>
          <cell r="U6" t="str">
            <v/>
          </cell>
          <cell r="W6">
            <v>687.5172</v>
          </cell>
          <cell r="X6">
            <v>619.21010000000001</v>
          </cell>
          <cell r="Y6">
            <v>738.80600000000004</v>
          </cell>
          <cell r="Z6">
            <v>810.21669999999995</v>
          </cell>
          <cell r="AA6">
            <v>1035.9773</v>
          </cell>
          <cell r="AB6">
            <v>1042.8726999999999</v>
          </cell>
          <cell r="AC6">
            <v>1177.4666999999999</v>
          </cell>
          <cell r="AD6">
            <v>1166.5138999999999</v>
          </cell>
          <cell r="AE6">
            <v>1226.1194</v>
          </cell>
          <cell r="AF6">
            <v>1028.8516999999999</v>
          </cell>
          <cell r="AG6">
            <v>1014.7816</v>
          </cell>
          <cell r="AH6">
            <v>658.67740000000003</v>
          </cell>
          <cell r="AI6">
            <v>11207.010700000001</v>
          </cell>
          <cell r="AJ6">
            <v>384.26232470426885</v>
          </cell>
          <cell r="AK6">
            <v>0.1181473935473687</v>
          </cell>
          <cell r="AM6">
            <v>1</v>
          </cell>
          <cell r="AN6">
            <v>1</v>
          </cell>
          <cell r="AO6" t="str">
            <v/>
          </cell>
        </row>
        <row r="7">
          <cell r="A7" t="str">
            <v>105-151 Miller Street, North Sydney</v>
          </cell>
          <cell r="B7" t="str">
            <v>NSW</v>
          </cell>
          <cell r="C7">
            <v>256.50049999999999</v>
          </cell>
          <cell r="D7">
            <v>259.25400000000002</v>
          </cell>
          <cell r="E7">
            <v>243.00309999999999</v>
          </cell>
          <cell r="F7">
            <v>243.54220000000001</v>
          </cell>
          <cell r="G7">
            <v>231.40199999999999</v>
          </cell>
          <cell r="H7">
            <v>248.29820000000001</v>
          </cell>
          <cell r="I7">
            <v>248.12119999999999</v>
          </cell>
          <cell r="J7">
            <v>288.51850000000002</v>
          </cell>
          <cell r="K7">
            <v>319.57240000000002</v>
          </cell>
          <cell r="L7">
            <v>364.55200000000002</v>
          </cell>
          <cell r="M7">
            <v>313.21420000000001</v>
          </cell>
          <cell r="N7">
            <v>241.1788</v>
          </cell>
          <cell r="O7">
            <v>3257.1571000000004</v>
          </cell>
          <cell r="P7" t="str">
            <v/>
          </cell>
          <cell r="Q7" t="str">
            <v/>
          </cell>
          <cell r="S7" t="str">
            <v/>
          </cell>
          <cell r="T7" t="str">
            <v/>
          </cell>
          <cell r="U7" t="str">
            <v/>
          </cell>
          <cell r="W7">
            <v>217.9605</v>
          </cell>
          <cell r="X7">
            <v>213.46799999999999</v>
          </cell>
          <cell r="Y7">
            <v>201.3929</v>
          </cell>
          <cell r="Z7">
            <v>201.10239999999999</v>
          </cell>
          <cell r="AA7">
            <v>376.93329999999997</v>
          </cell>
          <cell r="AB7">
            <v>391.8571</v>
          </cell>
          <cell r="AC7">
            <v>411.49770000000001</v>
          </cell>
          <cell r="AD7">
            <v>369.80650000000003</v>
          </cell>
          <cell r="AE7">
            <v>378.56279999999998</v>
          </cell>
          <cell r="AF7">
            <v>239.8759</v>
          </cell>
          <cell r="AG7">
            <v>207.52500000000001</v>
          </cell>
          <cell r="AH7">
            <v>257.28579999999999</v>
          </cell>
          <cell r="AI7">
            <v>3467.2679000000003</v>
          </cell>
          <cell r="AJ7" t="str">
            <v/>
          </cell>
          <cell r="AK7" t="str">
            <v/>
          </cell>
          <cell r="AM7">
            <v>1</v>
          </cell>
          <cell r="AN7" t="str">
            <v/>
          </cell>
          <cell r="AO7" t="str">
            <v/>
          </cell>
        </row>
        <row r="8">
          <cell r="A8" t="str">
            <v>117 Clarence Street, Sydney</v>
          </cell>
          <cell r="B8" t="str">
            <v>NSW</v>
          </cell>
          <cell r="C8">
            <v>469.91320000000002</v>
          </cell>
          <cell r="D8">
            <v>392.88420000000002</v>
          </cell>
          <cell r="E8">
            <v>380.21050000000002</v>
          </cell>
          <cell r="F8">
            <v>435.66969999999998</v>
          </cell>
          <cell r="G8">
            <v>594.13789999999995</v>
          </cell>
          <cell r="H8">
            <v>613.9425</v>
          </cell>
          <cell r="I8">
            <v>645.11329999999998</v>
          </cell>
          <cell r="J8">
            <v>633.8723</v>
          </cell>
          <cell r="K8">
            <v>701.78719999999998</v>
          </cell>
          <cell r="L8">
            <v>412.34690000000001</v>
          </cell>
          <cell r="M8">
            <v>494.13470000000001</v>
          </cell>
          <cell r="N8">
            <v>485.25</v>
          </cell>
          <cell r="O8">
            <v>6259.2623999999987</v>
          </cell>
          <cell r="P8">
            <v>543.53691450007818</v>
          </cell>
          <cell r="Q8">
            <v>0.1808965837088139</v>
          </cell>
          <cell r="S8">
            <v>1</v>
          </cell>
          <cell r="T8">
            <v>1</v>
          </cell>
          <cell r="U8" t="str">
            <v/>
          </cell>
          <cell r="W8">
            <v>541.38520000000005</v>
          </cell>
          <cell r="X8">
            <v>563.32320000000004</v>
          </cell>
          <cell r="Y8">
            <v>545.15150000000006</v>
          </cell>
          <cell r="Z8">
            <v>562.50469999999996</v>
          </cell>
          <cell r="AA8">
            <v>541.05880000000002</v>
          </cell>
          <cell r="AB8">
            <v>559.09410000000003</v>
          </cell>
          <cell r="AC8">
            <v>324.63529999999997</v>
          </cell>
          <cell r="AD8"/>
          <cell r="AE8"/>
          <cell r="AF8"/>
          <cell r="AG8"/>
          <cell r="AH8"/>
          <cell r="AI8">
            <v>3637.1527999999998</v>
          </cell>
          <cell r="AJ8" t="str">
            <v/>
          </cell>
          <cell r="AK8" t="str">
            <v/>
          </cell>
          <cell r="AM8">
            <v>1</v>
          </cell>
          <cell r="AN8">
            <v>1</v>
          </cell>
          <cell r="AO8" t="str">
            <v/>
          </cell>
        </row>
        <row r="9">
          <cell r="A9" t="str">
            <v>120 Collins Street, Melbourne</v>
          </cell>
          <cell r="B9" t="str">
            <v>VIC</v>
          </cell>
          <cell r="C9">
            <v>2108.9394000000002</v>
          </cell>
          <cell r="D9">
            <v>2294.2219</v>
          </cell>
          <cell r="E9">
            <v>1857.7419</v>
          </cell>
          <cell r="F9">
            <v>2088.9032999999999</v>
          </cell>
          <cell r="G9">
            <v>2220.8141999999998</v>
          </cell>
          <cell r="H9">
            <v>1966.7126000000001</v>
          </cell>
          <cell r="I9">
            <v>2636.9081000000001</v>
          </cell>
          <cell r="J9">
            <v>2436.9014999999999</v>
          </cell>
          <cell r="K9">
            <v>2417.4025999999999</v>
          </cell>
          <cell r="L9">
            <v>1990.1687999999999</v>
          </cell>
          <cell r="M9">
            <v>2360.4146999999998</v>
          </cell>
          <cell r="N9">
            <v>2121.6667000000002</v>
          </cell>
          <cell r="O9">
            <v>26500.795700000002</v>
          </cell>
          <cell r="P9">
            <v>420.73370102767075</v>
          </cell>
          <cell r="Q9">
            <v>0.22039123647248426</v>
          </cell>
          <cell r="S9">
            <v>1</v>
          </cell>
          <cell r="T9">
            <v>1</v>
          </cell>
          <cell r="U9" t="str">
            <v/>
          </cell>
          <cell r="W9">
            <v>2067.6061</v>
          </cell>
          <cell r="X9">
            <v>2316.3029999999999</v>
          </cell>
          <cell r="Y9">
            <v>2467.1599000000001</v>
          </cell>
          <cell r="Z9">
            <v>2817.5309999999999</v>
          </cell>
          <cell r="AA9">
            <v>183.4</v>
          </cell>
          <cell r="AB9">
            <v>1983.6</v>
          </cell>
          <cell r="AC9">
            <v>2514.5333000000001</v>
          </cell>
          <cell r="AD9">
            <v>2609.5441000000001</v>
          </cell>
          <cell r="AE9">
            <v>2732.0225999999998</v>
          </cell>
          <cell r="AF9">
            <v>2421.4378999999999</v>
          </cell>
          <cell r="AG9">
            <v>2360.4146999999998</v>
          </cell>
          <cell r="AH9">
            <v>2248.8710000000001</v>
          </cell>
          <cell r="AI9">
            <v>26722.423599999998</v>
          </cell>
          <cell r="AJ9">
            <v>426.86554795012893</v>
          </cell>
          <cell r="AK9">
            <v>1.4574175796901345E-2</v>
          </cell>
          <cell r="AM9">
            <v>1</v>
          </cell>
          <cell r="AN9">
            <v>1</v>
          </cell>
          <cell r="AO9" t="str">
            <v/>
          </cell>
        </row>
        <row r="10">
          <cell r="A10" t="str">
            <v>126 Phillip Street, Sydney</v>
          </cell>
          <cell r="B10" t="str">
            <v>NSW</v>
          </cell>
          <cell r="C10">
            <v>1270.9979000000001</v>
          </cell>
          <cell r="D10">
            <v>1383.1936000000001</v>
          </cell>
          <cell r="E10">
            <v>1235.4996000000001</v>
          </cell>
          <cell r="F10">
            <v>3096.6352999999999</v>
          </cell>
          <cell r="G10">
            <v>1746.1404</v>
          </cell>
          <cell r="H10">
            <v>1583.7395000000001</v>
          </cell>
          <cell r="I10">
            <v>1825.9688000000001</v>
          </cell>
          <cell r="J10">
            <v>2281.4728999999998</v>
          </cell>
          <cell r="K10">
            <v>2486.8312000000001</v>
          </cell>
          <cell r="L10">
            <v>1669.5260000000001</v>
          </cell>
          <cell r="M10">
            <v>1581.9609</v>
          </cell>
          <cell r="N10">
            <v>1298.2</v>
          </cell>
          <cell r="O10">
            <v>21460.166100000006</v>
          </cell>
          <cell r="P10">
            <v>515.04233826451764</v>
          </cell>
          <cell r="Q10">
            <v>0.40744242316319079</v>
          </cell>
          <cell r="S10">
            <v>1</v>
          </cell>
          <cell r="T10">
            <v>1</v>
          </cell>
          <cell r="U10">
            <v>1</v>
          </cell>
          <cell r="W10">
            <v>1595.9978000000001</v>
          </cell>
          <cell r="X10">
            <v>1497.4962</v>
          </cell>
          <cell r="Y10">
            <v>1572.8905</v>
          </cell>
          <cell r="Z10">
            <v>2051.8892000000001</v>
          </cell>
          <cell r="AA10">
            <v>1806.7888</v>
          </cell>
          <cell r="AB10">
            <v>1939.625</v>
          </cell>
          <cell r="AC10">
            <v>2143.4333000000001</v>
          </cell>
          <cell r="AD10">
            <v>3109.0149999999999</v>
          </cell>
          <cell r="AE10">
            <v>2828.2392</v>
          </cell>
          <cell r="AF10">
            <v>1850.6918000000001</v>
          </cell>
          <cell r="AG10">
            <v>1730.5298</v>
          </cell>
          <cell r="AH10">
            <v>1488.2801999999999</v>
          </cell>
          <cell r="AI10">
            <v>23614.876800000002</v>
          </cell>
          <cell r="AJ10">
            <v>566.80012000912075</v>
          </cell>
          <cell r="AK10">
            <v>0.10049228558375556</v>
          </cell>
          <cell r="AM10">
            <v>1</v>
          </cell>
          <cell r="AN10">
            <v>1</v>
          </cell>
          <cell r="AO10">
            <v>1</v>
          </cell>
        </row>
        <row r="11">
          <cell r="A11" t="str">
            <v>135 King Street, Sydney</v>
          </cell>
          <cell r="B11" t="str">
            <v>NSW</v>
          </cell>
          <cell r="C11">
            <v>672.5856</v>
          </cell>
          <cell r="D11">
            <v>604.98950000000002</v>
          </cell>
          <cell r="E11">
            <v>585.47370000000001</v>
          </cell>
          <cell r="F11">
            <v>711.51840000000004</v>
          </cell>
          <cell r="G11">
            <v>813.75</v>
          </cell>
          <cell r="H11">
            <v>840.875</v>
          </cell>
          <cell r="I11">
            <v>1066.2953</v>
          </cell>
          <cell r="J11">
            <v>1110.1538</v>
          </cell>
          <cell r="K11">
            <v>1229.0989</v>
          </cell>
          <cell r="L11">
            <v>805.2047</v>
          </cell>
          <cell r="M11">
            <v>754.66669999999999</v>
          </cell>
          <cell r="N11">
            <v>730.32259999999997</v>
          </cell>
          <cell r="O11">
            <v>9924.9341999999979</v>
          </cell>
          <cell r="P11">
            <v>364.04142580474769</v>
          </cell>
          <cell r="Q11">
            <v>0.19825106428007278</v>
          </cell>
          <cell r="S11">
            <v>1</v>
          </cell>
          <cell r="T11">
            <v>1</v>
          </cell>
          <cell r="U11" t="str">
            <v/>
          </cell>
          <cell r="W11">
            <v>763.98090000000002</v>
          </cell>
          <cell r="X11">
            <v>806.9588</v>
          </cell>
          <cell r="Y11">
            <v>780.92780000000005</v>
          </cell>
          <cell r="Z11">
            <v>1027.3964000000001</v>
          </cell>
          <cell r="AA11">
            <v>1253.2941000000001</v>
          </cell>
          <cell r="AB11">
            <v>1295.0706</v>
          </cell>
          <cell r="AC11">
            <v>1369.9185</v>
          </cell>
          <cell r="AD11">
            <v>1314.8791000000001</v>
          </cell>
          <cell r="AE11">
            <v>1405.5604000000001</v>
          </cell>
          <cell r="AF11">
            <v>914.26790000000005</v>
          </cell>
          <cell r="AG11">
            <v>695.93259999999998</v>
          </cell>
          <cell r="AH11">
            <v>673.48310000000004</v>
          </cell>
          <cell r="AI11">
            <v>12301.6702</v>
          </cell>
          <cell r="AJ11">
            <v>449.97275656852742</v>
          </cell>
          <cell r="AK11">
            <v>0.23604822053924357</v>
          </cell>
          <cell r="AM11">
            <v>1</v>
          </cell>
          <cell r="AN11">
            <v>1</v>
          </cell>
          <cell r="AO11" t="str">
            <v/>
          </cell>
        </row>
        <row r="12">
          <cell r="A12" t="str">
            <v>151 Clarence Street, Sydney</v>
          </cell>
          <cell r="B12" t="str">
            <v>NSW</v>
          </cell>
          <cell r="C12">
            <v>781.97630000000004</v>
          </cell>
          <cell r="D12">
            <v>717.5684</v>
          </cell>
          <cell r="E12">
            <v>694.42110000000002</v>
          </cell>
          <cell r="F12">
            <v>754.75319999999999</v>
          </cell>
          <cell r="G12">
            <v>880.34479999999996</v>
          </cell>
          <cell r="H12">
            <v>909.68970000000002</v>
          </cell>
          <cell r="I12">
            <v>980.20510000000002</v>
          </cell>
          <cell r="J12">
            <v>1001.1489</v>
          </cell>
          <cell r="K12">
            <v>1108.4149</v>
          </cell>
          <cell r="L12">
            <v>1131.7347</v>
          </cell>
          <cell r="M12">
            <v>843.27350000000001</v>
          </cell>
          <cell r="N12">
            <v>782.25</v>
          </cell>
          <cell r="O12">
            <v>10585.780599999998</v>
          </cell>
          <cell r="P12">
            <v>518.78874578530531</v>
          </cell>
          <cell r="Q12">
            <v>-0.158477965279334</v>
          </cell>
          <cell r="S12">
            <v>1</v>
          </cell>
          <cell r="T12" t="str">
            <v/>
          </cell>
          <cell r="U12">
            <v>1</v>
          </cell>
          <cell r="W12">
            <v>892.7645</v>
          </cell>
          <cell r="X12">
            <v>855.34690000000001</v>
          </cell>
          <cell r="Y12">
            <v>827.75509999999997</v>
          </cell>
          <cell r="Z12">
            <v>882.95410000000004</v>
          </cell>
          <cell r="AA12">
            <v>946.07140000000004</v>
          </cell>
          <cell r="AB12">
            <v>977.60709999999995</v>
          </cell>
          <cell r="AC12">
            <v>1053.6373000000001</v>
          </cell>
          <cell r="AD12">
            <v>1061.5274999999999</v>
          </cell>
          <cell r="AE12">
            <v>1134.7363</v>
          </cell>
          <cell r="AF12">
            <v>1036.1512</v>
          </cell>
          <cell r="AG12">
            <v>919.78819999999996</v>
          </cell>
          <cell r="AH12">
            <v>890.11760000000004</v>
          </cell>
          <cell r="AI12">
            <v>11478.457199999999</v>
          </cell>
          <cell r="AJ12">
            <v>562.53710891554931</v>
          </cell>
          <cell r="AK12">
            <v>8.4327895478960135E-2</v>
          </cell>
          <cell r="AM12">
            <v>1</v>
          </cell>
          <cell r="AN12" t="str">
            <v/>
          </cell>
          <cell r="AO12">
            <v>1</v>
          </cell>
        </row>
        <row r="13">
          <cell r="A13" t="str">
            <v>179 Turbot Street, Brisbane</v>
          </cell>
          <cell r="B13" t="str">
            <v>QLD</v>
          </cell>
          <cell r="C13">
            <v>587.24459999999999</v>
          </cell>
          <cell r="D13">
            <v>863.96969999999999</v>
          </cell>
          <cell r="E13">
            <v>1331.9286</v>
          </cell>
          <cell r="F13">
            <v>1558.3137999999999</v>
          </cell>
          <cell r="G13">
            <v>1547.4242999999999</v>
          </cell>
          <cell r="H13">
            <v>1480.4271000000001</v>
          </cell>
          <cell r="I13">
            <v>1473.0263</v>
          </cell>
          <cell r="J13">
            <v>1514.1657</v>
          </cell>
          <cell r="K13">
            <v>1603.1071999999999</v>
          </cell>
          <cell r="L13">
            <v>1106.9138</v>
          </cell>
          <cell r="M13">
            <v>1099.1061</v>
          </cell>
          <cell r="N13">
            <v>776.17960000000005</v>
          </cell>
          <cell r="O13">
            <v>14941.806799999998</v>
          </cell>
          <cell r="P13">
            <v>602.88116526791464</v>
          </cell>
          <cell r="Q13">
            <v>0.43821447647329514</v>
          </cell>
          <cell r="S13">
            <v>1</v>
          </cell>
          <cell r="T13" t="str">
            <v/>
          </cell>
          <cell r="U13" t="str">
            <v/>
          </cell>
          <cell r="W13">
            <v>956.43349999999998</v>
          </cell>
          <cell r="X13">
            <v>899</v>
          </cell>
          <cell r="Y13">
            <v>938.24680000000001</v>
          </cell>
          <cell r="Z13">
            <v>884.04849999999999</v>
          </cell>
          <cell r="AA13">
            <v>784.75400000000002</v>
          </cell>
          <cell r="AB13">
            <v>1080.3793000000001</v>
          </cell>
          <cell r="AC13">
            <v>1146.3448000000001</v>
          </cell>
          <cell r="AD13">
            <v>1087.7242000000001</v>
          </cell>
          <cell r="AE13">
            <v>1046.1733999999999</v>
          </cell>
          <cell r="AF13">
            <v>747.62860000000001</v>
          </cell>
          <cell r="AG13">
            <v>1562.9332999999999</v>
          </cell>
          <cell r="AH13">
            <v>1081.2046</v>
          </cell>
          <cell r="AI13">
            <v>12214.870999999999</v>
          </cell>
          <cell r="AJ13">
            <v>492.95254045764557</v>
          </cell>
          <cell r="AK13">
            <v>-0.182338794348332</v>
          </cell>
          <cell r="AM13">
            <v>1</v>
          </cell>
          <cell r="AN13" t="str">
            <v/>
          </cell>
          <cell r="AO13" t="str">
            <v/>
          </cell>
        </row>
        <row r="14">
          <cell r="A14" t="str">
            <v>201 Kent Street, Sydney</v>
          </cell>
          <cell r="B14" t="str">
            <v>NSW</v>
          </cell>
          <cell r="C14">
            <v>1780.1873000000001</v>
          </cell>
          <cell r="D14">
            <v>1364.8692000000001</v>
          </cell>
          <cell r="E14">
            <v>1124.6479999999999</v>
          </cell>
          <cell r="F14">
            <v>1349.1959999999999</v>
          </cell>
          <cell r="G14">
            <v>1510.34</v>
          </cell>
          <cell r="H14">
            <v>1130.9860000000001</v>
          </cell>
          <cell r="I14">
            <v>1472.1679999999999</v>
          </cell>
          <cell r="J14">
            <v>1979.7143000000001</v>
          </cell>
          <cell r="K14">
            <v>1778.2916</v>
          </cell>
          <cell r="L14">
            <v>225.33340000000001</v>
          </cell>
          <cell r="M14">
            <v>1115.7983999999999</v>
          </cell>
          <cell r="N14">
            <v>1745.6904</v>
          </cell>
          <cell r="O14">
            <v>16577.222600000001</v>
          </cell>
          <cell r="P14">
            <v>425.12130296634621</v>
          </cell>
          <cell r="Q14">
            <v>8.2880996447527444E-3</v>
          </cell>
          <cell r="S14">
            <v>1</v>
          </cell>
          <cell r="T14">
            <v>1</v>
          </cell>
          <cell r="U14" t="str">
            <v/>
          </cell>
          <cell r="W14">
            <v>1706.8793000000001</v>
          </cell>
          <cell r="X14">
            <v>1800.5298</v>
          </cell>
          <cell r="Y14">
            <v>2079.0909000000001</v>
          </cell>
          <cell r="Z14">
            <v>2260.7856999999999</v>
          </cell>
          <cell r="AA14">
            <v>2538.2143000000001</v>
          </cell>
          <cell r="AB14">
            <v>2326.3000000000002</v>
          </cell>
          <cell r="AC14">
            <v>2577.7909</v>
          </cell>
          <cell r="AD14">
            <v>2810.3490999999999</v>
          </cell>
          <cell r="AE14">
            <v>2646.7474999999999</v>
          </cell>
          <cell r="AF14">
            <v>2092.4792000000002</v>
          </cell>
          <cell r="AG14">
            <v>1828.1212</v>
          </cell>
          <cell r="AH14">
            <v>1612.8870999999999</v>
          </cell>
          <cell r="AI14">
            <v>26280.175000000003</v>
          </cell>
          <cell r="AJ14">
            <v>687.87086017311833</v>
          </cell>
          <cell r="AK14">
            <v>0.61805784695661825</v>
          </cell>
          <cell r="AM14">
            <v>1</v>
          </cell>
          <cell r="AN14">
            <v>1</v>
          </cell>
          <cell r="AO14" t="str">
            <v/>
          </cell>
        </row>
        <row r="15">
          <cell r="A15" t="str">
            <v>220 London Circuit, Canberra</v>
          </cell>
          <cell r="B15"/>
          <cell r="C15"/>
          <cell r="D15"/>
          <cell r="E15"/>
          <cell r="F15"/>
          <cell r="G15">
            <v>434.21050000000002</v>
          </cell>
          <cell r="H15">
            <v>660.99879999999996</v>
          </cell>
          <cell r="I15">
            <v>771.47730000000001</v>
          </cell>
          <cell r="J15">
            <v>696.81820000000005</v>
          </cell>
          <cell r="K15">
            <v>658.70630000000006</v>
          </cell>
          <cell r="L15">
            <v>558.87639999999999</v>
          </cell>
          <cell r="M15">
            <v>577.50559999999996</v>
          </cell>
          <cell r="N15">
            <v>622.65615714285718</v>
          </cell>
          <cell r="O15">
            <v>4981.2492571428575</v>
          </cell>
          <cell r="P15" t="str">
            <v/>
          </cell>
          <cell r="Q15" t="str">
            <v/>
          </cell>
          <cell r="S15" t="str">
            <v/>
          </cell>
          <cell r="T15">
            <v>1</v>
          </cell>
          <cell r="U15" t="str">
            <v/>
          </cell>
          <cell r="W15">
            <v>503.0455</v>
          </cell>
          <cell r="X15">
            <v>503.0455</v>
          </cell>
          <cell r="Y15">
            <v>808.29250000000002</v>
          </cell>
          <cell r="Z15">
            <v>818.4674</v>
          </cell>
          <cell r="AA15">
            <v>792.0652</v>
          </cell>
          <cell r="AB15">
            <v>844.19569999999999</v>
          </cell>
          <cell r="AC15">
            <v>817.79349999999999</v>
          </cell>
          <cell r="AD15">
            <v>765.0326</v>
          </cell>
          <cell r="AE15">
            <v>721.6164</v>
          </cell>
          <cell r="AF15">
            <v>672.80899999999997</v>
          </cell>
          <cell r="AG15">
            <v>577.50559999999996</v>
          </cell>
          <cell r="AH15">
            <v>517.45709999999997</v>
          </cell>
          <cell r="AI15">
            <v>8341.3259999999991</v>
          </cell>
          <cell r="AJ15">
            <v>364.75975161798141</v>
          </cell>
          <cell r="AK15" t="str">
            <v/>
          </cell>
          <cell r="AM15" t="str">
            <v/>
          </cell>
          <cell r="AN15">
            <v>1</v>
          </cell>
          <cell r="AO15" t="str">
            <v/>
          </cell>
        </row>
        <row r="16">
          <cell r="A16" t="str">
            <v>250 St Georges Terrace, Perth</v>
          </cell>
          <cell r="B16" t="str">
            <v>WA</v>
          </cell>
          <cell r="C16">
            <v>1465</v>
          </cell>
          <cell r="D16">
            <v>1354</v>
          </cell>
          <cell r="E16">
            <v>1456</v>
          </cell>
          <cell r="F16">
            <v>1497</v>
          </cell>
          <cell r="G16">
            <v>1500</v>
          </cell>
          <cell r="H16">
            <v>1585</v>
          </cell>
          <cell r="I16">
            <v>1595.9</v>
          </cell>
          <cell r="J16">
            <v>2047</v>
          </cell>
          <cell r="K16">
            <v>11156</v>
          </cell>
          <cell r="L16">
            <v>986</v>
          </cell>
          <cell r="M16">
            <v>3161</v>
          </cell>
          <cell r="N16">
            <v>2279</v>
          </cell>
          <cell r="O16">
            <v>30081.9</v>
          </cell>
          <cell r="P16">
            <v>492.18815190768134</v>
          </cell>
          <cell r="Q16">
            <v>9.4031994637943317E-2</v>
          </cell>
          <cell r="S16" t="str">
            <v/>
          </cell>
          <cell r="T16">
            <v>1</v>
          </cell>
          <cell r="U16" t="str">
            <v/>
          </cell>
          <cell r="W16">
            <v>2646.8982999999998</v>
          </cell>
          <cell r="X16">
            <v>2695.9152999999997</v>
          </cell>
          <cell r="Y16">
            <v>2536.5</v>
          </cell>
          <cell r="Z16">
            <v>6556.7372999999998</v>
          </cell>
          <cell r="AA16">
            <v>4410.5084999999999</v>
          </cell>
          <cell r="AB16">
            <v>4556.1589999999997</v>
          </cell>
          <cell r="AC16">
            <v>5155.2381000000005</v>
          </cell>
          <cell r="AD16">
            <v>5420.8726999999999</v>
          </cell>
          <cell r="AE16">
            <v>4653.7656000000006</v>
          </cell>
          <cell r="AF16">
            <v>1996</v>
          </cell>
          <cell r="AG16">
            <v>1809</v>
          </cell>
          <cell r="AH16">
            <v>853</v>
          </cell>
          <cell r="AI16">
            <v>43290.594799999999</v>
          </cell>
          <cell r="AJ16">
            <v>712.5144187960334</v>
          </cell>
          <cell r="AK16">
            <v>0.44764642552728118</v>
          </cell>
          <cell r="AM16" t="str">
            <v/>
          </cell>
          <cell r="AN16">
            <v>1</v>
          </cell>
          <cell r="AO16" t="str">
            <v/>
          </cell>
        </row>
        <row r="17">
          <cell r="A17" t="str">
            <v>259 Queen Street, Brisbane</v>
          </cell>
          <cell r="B17" t="str">
            <v>QLD</v>
          </cell>
          <cell r="C17">
            <v>540.41989999999998</v>
          </cell>
          <cell r="D17">
            <v>516.65150000000006</v>
          </cell>
          <cell r="E17">
            <v>655.5</v>
          </cell>
          <cell r="F17">
            <v>350.72730000000001</v>
          </cell>
          <cell r="G17">
            <v>503.67270000000002</v>
          </cell>
          <cell r="H17">
            <v>520.79999999999995</v>
          </cell>
          <cell r="I17">
            <v>650.0258</v>
          </cell>
          <cell r="J17">
            <v>1195.8064999999999</v>
          </cell>
          <cell r="K17">
            <v>1320.3963000000001</v>
          </cell>
          <cell r="L17">
            <v>855.92430000000002</v>
          </cell>
          <cell r="M17">
            <v>600.04399999999998</v>
          </cell>
          <cell r="N17">
            <v>517.20280000000002</v>
          </cell>
          <cell r="O17">
            <v>8227.1710999999996</v>
          </cell>
          <cell r="P17">
            <v>332.35723923406317</v>
          </cell>
          <cell r="Q17">
            <v>-4.4516099278554377E-2</v>
          </cell>
          <cell r="S17">
            <v>1</v>
          </cell>
          <cell r="T17">
            <v>1</v>
          </cell>
          <cell r="U17" t="str">
            <v/>
          </cell>
          <cell r="W17">
            <v>682.69280000000003</v>
          </cell>
          <cell r="X17">
            <v>788.54290000000003</v>
          </cell>
          <cell r="Y17">
            <v>973.18709999999999</v>
          </cell>
          <cell r="Z17">
            <v>945.21289999999999</v>
          </cell>
          <cell r="AA17">
            <v>1052.6069</v>
          </cell>
          <cell r="AB17">
            <v>1212.5204000000001</v>
          </cell>
          <cell r="AC17">
            <v>1221.9394</v>
          </cell>
          <cell r="AD17">
            <v>1283.4047</v>
          </cell>
          <cell r="AE17">
            <v>1242.4740999999999</v>
          </cell>
          <cell r="AF17">
            <v>886.9384</v>
          </cell>
          <cell r="AG17">
            <v>744.3614</v>
          </cell>
          <cell r="AH17">
            <v>650.25</v>
          </cell>
          <cell r="AI17">
            <v>11684.130999999999</v>
          </cell>
          <cell r="AJ17">
            <v>471.24832620795354</v>
          </cell>
          <cell r="AK17">
            <v>0.41789698125418617</v>
          </cell>
          <cell r="AM17">
            <v>1</v>
          </cell>
          <cell r="AN17">
            <v>1</v>
          </cell>
          <cell r="AO17" t="str">
            <v/>
          </cell>
        </row>
        <row r="18">
          <cell r="A18" t="str">
            <v>347 Kent Street, Sydney</v>
          </cell>
          <cell r="B18" t="str">
            <v>NSW</v>
          </cell>
          <cell r="C18">
            <v>421.7996</v>
          </cell>
          <cell r="D18">
            <v>567.7722</v>
          </cell>
          <cell r="E18">
            <v>503.95699999999999</v>
          </cell>
          <cell r="F18">
            <v>722.19039999999995</v>
          </cell>
          <cell r="G18">
            <v>766.5222</v>
          </cell>
          <cell r="H18">
            <v>787.09130000000005</v>
          </cell>
          <cell r="I18">
            <v>1229.9431999999999</v>
          </cell>
          <cell r="J18">
            <v>1099.4432999999999</v>
          </cell>
          <cell r="K18">
            <v>1070.2944</v>
          </cell>
          <cell r="L18">
            <v>727.41989999999998</v>
          </cell>
          <cell r="M18">
            <v>725.96190000000001</v>
          </cell>
          <cell r="N18">
            <v>482.97660000000002</v>
          </cell>
          <cell r="O18">
            <v>9105.3719999999994</v>
          </cell>
          <cell r="P18">
            <v>354.80267464696522</v>
          </cell>
          <cell r="Q18">
            <v>0.19923170122262079</v>
          </cell>
          <cell r="S18">
            <v>1</v>
          </cell>
          <cell r="T18" t="str">
            <v/>
          </cell>
          <cell r="U18">
            <v>1</v>
          </cell>
          <cell r="W18">
            <v>614.07680000000005</v>
          </cell>
          <cell r="X18">
            <v>789.24770000000001</v>
          </cell>
          <cell r="Y18">
            <v>913.221</v>
          </cell>
          <cell r="Z18">
            <v>1026.9241999999999</v>
          </cell>
          <cell r="AA18">
            <v>1122.3181999999999</v>
          </cell>
          <cell r="AB18">
            <v>1288.837</v>
          </cell>
          <cell r="AC18">
            <v>1532.4738</v>
          </cell>
          <cell r="AD18">
            <v>1342.742</v>
          </cell>
          <cell r="AE18">
            <v>1382.5806</v>
          </cell>
          <cell r="AF18">
            <v>1021.104</v>
          </cell>
          <cell r="AG18">
            <v>862.44439999999997</v>
          </cell>
          <cell r="AH18">
            <v>581.49699999999996</v>
          </cell>
          <cell r="AI18">
            <v>12477.466699999999</v>
          </cell>
          <cell r="AJ18">
            <v>491.70926122235045</v>
          </cell>
          <cell r="AK18">
            <v>0.38586683911447306</v>
          </cell>
          <cell r="AM18">
            <v>1</v>
          </cell>
          <cell r="AN18" t="str">
            <v/>
          </cell>
          <cell r="AO18">
            <v>1</v>
          </cell>
        </row>
        <row r="19">
          <cell r="A19" t="str">
            <v>388 George Street, Sydney</v>
          </cell>
          <cell r="B19" t="str">
            <v>NSW</v>
          </cell>
          <cell r="C19">
            <v>717.38459999999998</v>
          </cell>
          <cell r="D19">
            <v>707.83330000000001</v>
          </cell>
          <cell r="E19">
            <v>685</v>
          </cell>
          <cell r="F19">
            <v>1102.4523999999999</v>
          </cell>
          <cell r="G19">
            <v>1140.3297</v>
          </cell>
          <cell r="H19">
            <v>1178.3407</v>
          </cell>
          <cell r="I19">
            <v>1850.3440000000001</v>
          </cell>
          <cell r="J19">
            <v>1761.2</v>
          </cell>
          <cell r="K19">
            <v>1949.9</v>
          </cell>
          <cell r="L19">
            <v>1245.8857</v>
          </cell>
          <cell r="M19">
            <v>1185.4945</v>
          </cell>
          <cell r="N19">
            <v>1147.2527</v>
          </cell>
          <cell r="O19">
            <v>14671.417600000001</v>
          </cell>
          <cell r="P19">
            <v>391.82292490118579</v>
          </cell>
          <cell r="Q19">
            <v>0.36564522348406592</v>
          </cell>
          <cell r="S19" t="str">
            <v/>
          </cell>
          <cell r="T19" t="str">
            <v/>
          </cell>
          <cell r="U19">
            <v>1</v>
          </cell>
          <cell r="W19">
            <v>1424.0438999999999</v>
          </cell>
          <cell r="X19">
            <v>1459.3846000000001</v>
          </cell>
          <cell r="Y19">
            <v>1412.3077000000001</v>
          </cell>
          <cell r="Z19">
            <v>2044.3178</v>
          </cell>
          <cell r="AA19">
            <v>2039.0217</v>
          </cell>
          <cell r="AB19">
            <v>2106.9890999999998</v>
          </cell>
          <cell r="AC19">
            <v>2130.9791</v>
          </cell>
          <cell r="AD19">
            <v>1995.9011</v>
          </cell>
          <cell r="AE19">
            <v>2133.5495000000001</v>
          </cell>
          <cell r="AF19">
            <v>1245.8857</v>
          </cell>
          <cell r="AG19">
            <v>1185.4945</v>
          </cell>
          <cell r="AH19">
            <v>1147.2527</v>
          </cell>
          <cell r="AI19">
            <v>20325.127400000001</v>
          </cell>
          <cell r="AJ19">
            <v>542.81399957269525</v>
          </cell>
          <cell r="AK19">
            <v>0.38535538651697854</v>
          </cell>
          <cell r="AM19" t="str">
            <v/>
          </cell>
          <cell r="AN19" t="str">
            <v/>
          </cell>
          <cell r="AO19">
            <v>1</v>
          </cell>
        </row>
        <row r="20">
          <cell r="A20" t="str">
            <v>40 Mount Street, North Sydney</v>
          </cell>
          <cell r="B20" t="str">
            <v>NSW</v>
          </cell>
          <cell r="C20">
            <v>529.87080000000003</v>
          </cell>
          <cell r="D20">
            <v>529.96249999999998</v>
          </cell>
          <cell r="E20">
            <v>611.16060000000004</v>
          </cell>
          <cell r="F20">
            <v>531.29650000000004</v>
          </cell>
          <cell r="G20">
            <v>524.61059999999998</v>
          </cell>
          <cell r="H20">
            <v>455.53230000000002</v>
          </cell>
          <cell r="I20">
            <v>576.43330000000003</v>
          </cell>
          <cell r="J20">
            <v>711.17780000000005</v>
          </cell>
          <cell r="K20">
            <v>782.25250000000005</v>
          </cell>
          <cell r="L20">
            <v>430.49349999999998</v>
          </cell>
          <cell r="M20">
            <v>608.85720000000003</v>
          </cell>
          <cell r="N20">
            <v>566.86670000000004</v>
          </cell>
          <cell r="O20">
            <v>6858.5142999999989</v>
          </cell>
          <cell r="P20">
            <v>240.97659174746926</v>
          </cell>
          <cell r="Q20">
            <v>0.19208684086431571</v>
          </cell>
          <cell r="S20">
            <v>1</v>
          </cell>
          <cell r="T20">
            <v>1</v>
          </cell>
          <cell r="U20" t="str">
            <v/>
          </cell>
          <cell r="W20">
            <v>519.70190000000002</v>
          </cell>
          <cell r="X20">
            <v>453.79809999999998</v>
          </cell>
          <cell r="Y20">
            <v>535.35709999999995</v>
          </cell>
          <cell r="Z20">
            <v>596.83330000000001</v>
          </cell>
          <cell r="AA20">
            <v>662.30309999999997</v>
          </cell>
          <cell r="AB20">
            <v>748.81190000000004</v>
          </cell>
          <cell r="AC20">
            <v>1395.1516999999999</v>
          </cell>
          <cell r="AD20">
            <v>1622.9484</v>
          </cell>
          <cell r="AE20">
            <v>1715.1757</v>
          </cell>
          <cell r="AF20">
            <v>820.54259999999999</v>
          </cell>
          <cell r="AG20">
            <v>682.38959999999997</v>
          </cell>
          <cell r="AH20">
            <v>543.92859999999996</v>
          </cell>
          <cell r="AI20">
            <v>10296.942000000001</v>
          </cell>
          <cell r="AJ20">
            <v>371.95997677991454</v>
          </cell>
          <cell r="AK20">
            <v>0.5435523180181292</v>
          </cell>
          <cell r="AM20">
            <v>1</v>
          </cell>
          <cell r="AN20">
            <v>1</v>
          </cell>
          <cell r="AO20" t="str">
            <v/>
          </cell>
        </row>
        <row r="21">
          <cell r="A21" t="str">
            <v>420 George Street, Sydney</v>
          </cell>
          <cell r="B21" t="str">
            <v>NSW</v>
          </cell>
          <cell r="C21">
            <v>875.053</v>
          </cell>
          <cell r="D21">
            <v>851.33330000000001</v>
          </cell>
          <cell r="E21">
            <v>823.87099999999998</v>
          </cell>
          <cell r="F21">
            <v>1005.249</v>
          </cell>
          <cell r="G21">
            <v>1285.6179999999999</v>
          </cell>
          <cell r="H21">
            <v>1328.4719</v>
          </cell>
          <cell r="I21">
            <v>1523.6375</v>
          </cell>
          <cell r="J21">
            <v>1620.2666999999999</v>
          </cell>
          <cell r="K21">
            <v>1793.8667</v>
          </cell>
          <cell r="L21">
            <v>1179.8168000000001</v>
          </cell>
          <cell r="M21">
            <v>888.09889999999996</v>
          </cell>
          <cell r="N21">
            <v>859.45050000000003</v>
          </cell>
          <cell r="O21">
            <v>14034.733300000002</v>
          </cell>
          <cell r="P21">
            <v>373.67263950754688</v>
          </cell>
          <cell r="Q21">
            <v>0.20013009852337094</v>
          </cell>
          <cell r="S21">
            <v>1</v>
          </cell>
          <cell r="T21">
            <v>1</v>
          </cell>
          <cell r="U21" t="str">
            <v/>
          </cell>
          <cell r="W21">
            <v>963.98199999999997</v>
          </cell>
          <cell r="X21">
            <v>1055.9375</v>
          </cell>
          <cell r="Y21">
            <v>1021.875</v>
          </cell>
          <cell r="Z21">
            <v>1373.2598</v>
          </cell>
          <cell r="AA21">
            <v>1754.1573000000001</v>
          </cell>
          <cell r="AB21">
            <v>1812.6292000000001</v>
          </cell>
          <cell r="AC21">
            <v>1881.3864000000001</v>
          </cell>
          <cell r="AD21">
            <v>1820.3077000000001</v>
          </cell>
          <cell r="AE21">
            <v>1945.8462</v>
          </cell>
          <cell r="AF21">
            <v>1371.5309999999999</v>
          </cell>
          <cell r="AG21">
            <v>852.32180000000005</v>
          </cell>
          <cell r="AH21">
            <v>824.82759999999996</v>
          </cell>
          <cell r="AI21">
            <v>16678.061499999996</v>
          </cell>
          <cell r="AJ21">
            <v>444.61077373399155</v>
          </cell>
          <cell r="AK21">
            <v>0.18984032205283241</v>
          </cell>
          <cell r="AM21">
            <v>1</v>
          </cell>
          <cell r="AN21">
            <v>1</v>
          </cell>
          <cell r="AO21" t="str">
            <v/>
          </cell>
        </row>
        <row r="22">
          <cell r="A22" t="str">
            <v>522 Flinders Lane, Melbourne</v>
          </cell>
          <cell r="B22" t="str">
            <v>VIC</v>
          </cell>
          <cell r="C22">
            <v>42.5349</v>
          </cell>
          <cell r="D22">
            <v>31.514099999999999</v>
          </cell>
          <cell r="E22">
            <v>24.631599999999999</v>
          </cell>
          <cell r="F22">
            <v>25.4526</v>
          </cell>
          <cell r="G22">
            <v>25.929500000000001</v>
          </cell>
          <cell r="H22">
            <v>27.967400000000001</v>
          </cell>
          <cell r="I22">
            <v>27.967400000000001</v>
          </cell>
          <cell r="J22">
            <v>12.6304</v>
          </cell>
          <cell r="K22">
            <v>62.3444</v>
          </cell>
          <cell r="L22">
            <v>60.333300000000001</v>
          </cell>
          <cell r="M22">
            <v>53.398200000000003</v>
          </cell>
          <cell r="N22">
            <v>41.162799999999997</v>
          </cell>
          <cell r="O22">
            <v>435.86660000000001</v>
          </cell>
          <cell r="P22">
            <v>306.51659634317861</v>
          </cell>
          <cell r="Q22">
            <v>-0.50715917739592531</v>
          </cell>
          <cell r="S22">
            <v>1</v>
          </cell>
          <cell r="T22">
            <v>1</v>
          </cell>
          <cell r="U22" t="str">
            <v/>
          </cell>
          <cell r="W22">
            <v>32.044899999999998</v>
          </cell>
          <cell r="X22">
            <v>29.439299999999999</v>
          </cell>
          <cell r="Y22">
            <v>26.413</v>
          </cell>
          <cell r="Z22">
            <v>27.293500000000002</v>
          </cell>
          <cell r="AA22">
            <v>32.791200000000003</v>
          </cell>
          <cell r="AB22">
            <v>39.651200000000003</v>
          </cell>
          <cell r="AC22">
            <v>39.651200000000003</v>
          </cell>
          <cell r="AD22">
            <v>38.593400000000003</v>
          </cell>
          <cell r="AE22">
            <v>41.866</v>
          </cell>
          <cell r="AF22">
            <v>40.515500000000003</v>
          </cell>
          <cell r="AG22">
            <v>69.721900000000005</v>
          </cell>
          <cell r="AH22">
            <v>31.011199999999999</v>
          </cell>
          <cell r="AI22">
            <v>448.99229999999994</v>
          </cell>
          <cell r="AJ22">
            <v>315.74704641350206</v>
          </cell>
          <cell r="AK22">
            <v>3.0114030301931827E-2</v>
          </cell>
          <cell r="AM22">
            <v>1</v>
          </cell>
          <cell r="AN22">
            <v>1</v>
          </cell>
          <cell r="AO22" t="str">
            <v/>
          </cell>
        </row>
        <row r="23">
          <cell r="A23" t="str">
            <v>567 Collins Street, Melbourne</v>
          </cell>
          <cell r="B23" t="str">
            <v>VIC</v>
          </cell>
          <cell r="C23">
            <v>1482.9536000000001</v>
          </cell>
          <cell r="D23">
            <v>1599.0496000000001</v>
          </cell>
          <cell r="E23">
            <v>1600.9677999999999</v>
          </cell>
          <cell r="F23">
            <v>1654.3334</v>
          </cell>
          <cell r="G23">
            <v>1601.1204</v>
          </cell>
          <cell r="H23">
            <v>1654.5824</v>
          </cell>
          <cell r="I23">
            <v>1654.5824</v>
          </cell>
          <cell r="J23">
            <v>533.7364</v>
          </cell>
          <cell r="K23">
            <v>1642.6518000000001</v>
          </cell>
          <cell r="L23">
            <v>1589.663</v>
          </cell>
          <cell r="M23">
            <v>1565.3784000000001</v>
          </cell>
          <cell r="N23">
            <v>1435.1164000000001</v>
          </cell>
          <cell r="O23">
            <v>18014.135599999998</v>
          </cell>
          <cell r="P23">
            <v>333.17739796588347</v>
          </cell>
          <cell r="Q23">
            <v>-2.7633136851644147E-2</v>
          </cell>
          <cell r="S23">
            <v>1</v>
          </cell>
          <cell r="T23">
            <v>1</v>
          </cell>
          <cell r="U23">
            <v>1</v>
          </cell>
          <cell r="W23">
            <v>2075.5747000000001</v>
          </cell>
          <cell r="X23">
            <v>2254.7921999999999</v>
          </cell>
          <cell r="Y23">
            <v>2277.4468000000002</v>
          </cell>
          <cell r="Z23">
            <v>2353.3616999999999</v>
          </cell>
          <cell r="AA23">
            <v>2177.2936</v>
          </cell>
          <cell r="AB23">
            <v>2170.7294000000002</v>
          </cell>
          <cell r="AC23">
            <v>2170.7294000000002</v>
          </cell>
          <cell r="AD23">
            <v>2266.7125999999998</v>
          </cell>
          <cell r="AE23">
            <v>2488.8571000000002</v>
          </cell>
          <cell r="AF23">
            <v>2408.5713999999998</v>
          </cell>
          <cell r="AG23">
            <v>2368.3524000000002</v>
          </cell>
          <cell r="AH23">
            <v>2008.6206999999999</v>
          </cell>
          <cell r="AI23">
            <v>27021.042000000001</v>
          </cell>
          <cell r="AJ23">
            <v>499.07635647675284</v>
          </cell>
          <cell r="AK23">
            <v>0.49792981013633164</v>
          </cell>
          <cell r="AM23">
            <v>1</v>
          </cell>
          <cell r="AN23">
            <v>1</v>
          </cell>
          <cell r="AO23">
            <v>1</v>
          </cell>
        </row>
        <row r="24">
          <cell r="A24" t="str">
            <v>6 O'Connell Street, Sydney</v>
          </cell>
          <cell r="B24" t="str">
            <v>NSW</v>
          </cell>
          <cell r="C24">
            <v>1027.1053999999999</v>
          </cell>
          <cell r="D24">
            <v>1047.5363</v>
          </cell>
          <cell r="E24">
            <v>914.625</v>
          </cell>
          <cell r="F24">
            <v>1045.75</v>
          </cell>
          <cell r="G24">
            <v>1162.3499999999999</v>
          </cell>
          <cell r="H24">
            <v>1069.8090999999999</v>
          </cell>
          <cell r="I24">
            <v>1166.1253999999999</v>
          </cell>
          <cell r="J24">
            <v>1227.8941</v>
          </cell>
          <cell r="K24">
            <v>1244.9804999999999</v>
          </cell>
          <cell r="L24">
            <v>1127.7695000000001</v>
          </cell>
          <cell r="M24">
            <v>1674.7408</v>
          </cell>
          <cell r="N24">
            <v>54.580599999999997</v>
          </cell>
          <cell r="O24">
            <v>12763.2667</v>
          </cell>
          <cell r="P24">
            <v>871.91503736798234</v>
          </cell>
          <cell r="Q24">
            <v>-2.3187398047916585E-2</v>
          </cell>
          <cell r="S24">
            <v>1</v>
          </cell>
          <cell r="T24" t="str">
            <v/>
          </cell>
          <cell r="U24" t="str">
            <v/>
          </cell>
          <cell r="W24">
            <v>1045.1067</v>
          </cell>
          <cell r="X24">
            <v>1098.346</v>
          </cell>
          <cell r="Y24">
            <v>1056.6676</v>
          </cell>
          <cell r="Z24">
            <v>1152.883</v>
          </cell>
          <cell r="AA24">
            <v>1103.9655</v>
          </cell>
          <cell r="AB24">
            <v>1134.8276000000001</v>
          </cell>
          <cell r="AC24">
            <v>1144.2391</v>
          </cell>
          <cell r="AD24">
            <v>1307.5540000000001</v>
          </cell>
          <cell r="AE24">
            <v>1294.1293000000001</v>
          </cell>
          <cell r="AF24">
            <v>1361.5948000000001</v>
          </cell>
          <cell r="AG24">
            <v>1113.837</v>
          </cell>
          <cell r="AH24">
            <v>1262.6119000000001</v>
          </cell>
          <cell r="AI24">
            <v>14075.762499999999</v>
          </cell>
          <cell r="AJ24">
            <v>964.99221877913658</v>
          </cell>
          <cell r="AK24">
            <v>0.10675028806949238</v>
          </cell>
          <cell r="AM24">
            <v>1</v>
          </cell>
          <cell r="AN24" t="str">
            <v/>
          </cell>
          <cell r="AO24" t="str">
            <v/>
          </cell>
        </row>
        <row r="25">
          <cell r="A25" t="str">
            <v>60 Martin Place, Sydney</v>
          </cell>
          <cell r="B25"/>
          <cell r="C25">
            <v>1166.7742000000001</v>
          </cell>
          <cell r="D25">
            <v>1370.7742000000001</v>
          </cell>
          <cell r="E25">
            <v>1361.3928000000001</v>
          </cell>
          <cell r="F25">
            <v>1747.5772999999999</v>
          </cell>
          <cell r="G25">
            <v>1899.0147999999999</v>
          </cell>
          <cell r="H25">
            <v>1726.194</v>
          </cell>
          <cell r="I25">
            <v>1648.3416999999999</v>
          </cell>
          <cell r="J25">
            <v>1718.2524000000001</v>
          </cell>
          <cell r="K25">
            <v>1935.3150000000001</v>
          </cell>
          <cell r="L25">
            <v>1411.0422000000001</v>
          </cell>
          <cell r="M25">
            <v>1274.3536999999999</v>
          </cell>
          <cell r="N25">
            <v>1510.5806</v>
          </cell>
          <cell r="O25">
            <v>18769.6129</v>
          </cell>
          <cell r="P25">
            <v>477.91568700842038</v>
          </cell>
          <cell r="Q25">
            <v>0.30988561119950897</v>
          </cell>
          <cell r="S25">
            <v>1</v>
          </cell>
          <cell r="T25">
            <v>1</v>
          </cell>
          <cell r="U25" t="str">
            <v/>
          </cell>
          <cell r="W25">
            <v>1392.7016000000001</v>
          </cell>
          <cell r="X25">
            <v>1610.3559</v>
          </cell>
          <cell r="Y25">
            <v>1661.2219</v>
          </cell>
          <cell r="Z25">
            <v>1605.6894</v>
          </cell>
          <cell r="AA25">
            <v>1611.0985000000001</v>
          </cell>
          <cell r="AB25">
            <v>1599.5998</v>
          </cell>
          <cell r="AC25">
            <v>1749.9387999999999</v>
          </cell>
          <cell r="AD25">
            <v>1775.4194</v>
          </cell>
          <cell r="AE25">
            <v>2092.9935</v>
          </cell>
          <cell r="AF25">
            <v>2088.4499999999998</v>
          </cell>
          <cell r="AG25">
            <v>1806.1135999999999</v>
          </cell>
          <cell r="AH25">
            <v>1183.749</v>
          </cell>
          <cell r="AI25">
            <v>20177.331399999999</v>
          </cell>
          <cell r="AJ25">
            <v>513.75930070606682</v>
          </cell>
          <cell r="AK25">
            <v>7.4999868537512393E-2</v>
          </cell>
          <cell r="AM25">
            <v>1</v>
          </cell>
          <cell r="AN25">
            <v>1</v>
          </cell>
          <cell r="AO25" t="str">
            <v/>
          </cell>
        </row>
      </sheetData>
      <sheetData sheetId="12">
        <row r="1">
          <cell r="L1">
            <v>12</v>
          </cell>
          <cell r="N1">
            <v>14</v>
          </cell>
          <cell r="O1">
            <v>15</v>
          </cell>
          <cell r="P1">
            <v>16</v>
          </cell>
        </row>
        <row r="5">
          <cell r="M5" t="str">
            <v>1 Market Street, Sydney</v>
          </cell>
          <cell r="N5">
            <v>79.282637500000007</v>
          </cell>
          <cell r="O5">
            <v>42.737404773654703</v>
          </cell>
          <cell r="P5">
            <v>36.545232726345297</v>
          </cell>
          <cell r="Q5">
            <v>0.46094875093358612</v>
          </cell>
        </row>
        <row r="6">
          <cell r="M6" t="str">
            <v>105-151 Miller Street, North Sydney</v>
          </cell>
          <cell r="N6">
            <v>0</v>
          </cell>
          <cell r="O6">
            <v>0</v>
          </cell>
          <cell r="P6">
            <v>0</v>
          </cell>
          <cell r="Q6" t="str">
            <v/>
          </cell>
        </row>
        <row r="7">
          <cell r="M7" t="str">
            <v>117 Clarence Street, Sydney</v>
          </cell>
          <cell r="N7">
            <v>19.6126</v>
          </cell>
          <cell r="O7">
            <v>15.77248</v>
          </cell>
          <cell r="P7">
            <v>3.8401200000000002</v>
          </cell>
          <cell r="Q7">
            <v>0.19579861925496875</v>
          </cell>
        </row>
        <row r="8">
          <cell r="M8" t="str">
            <v>120 Collins Street, Melbourne</v>
          </cell>
          <cell r="N8">
            <v>85.887836666666701</v>
          </cell>
          <cell r="O8">
            <v>50.900980051692812</v>
          </cell>
          <cell r="P8">
            <v>34.986856614973902</v>
          </cell>
          <cell r="Q8">
            <v>0.4073551968803098</v>
          </cell>
        </row>
        <row r="9">
          <cell r="M9" t="str">
            <v>126 Phillip Street, Sydney</v>
          </cell>
          <cell r="N9">
            <v>193.21617636363601</v>
          </cell>
          <cell r="O9">
            <v>106.99635919184379</v>
          </cell>
          <cell r="P9">
            <v>86.219817171793011</v>
          </cell>
          <cell r="Q9">
            <v>0.44623498298364989</v>
          </cell>
        </row>
        <row r="10">
          <cell r="M10" t="str">
            <v>135 King Street, Sydney</v>
          </cell>
          <cell r="N10">
            <v>70.989289090909011</v>
          </cell>
          <cell r="O10">
            <v>39.952556489853592</v>
          </cell>
          <cell r="P10">
            <v>31.036732601055597</v>
          </cell>
          <cell r="Q10">
            <v>0.43720303440861202</v>
          </cell>
        </row>
        <row r="11">
          <cell r="M11" t="str">
            <v>151 Clarence Street, Sydney</v>
          </cell>
          <cell r="N11">
            <v>71.83066363636361</v>
          </cell>
          <cell r="O11">
            <v>33.534971307804497</v>
          </cell>
          <cell r="P11">
            <v>38.295692328559198</v>
          </cell>
          <cell r="Q11">
            <v>0.533138500883519</v>
          </cell>
        </row>
        <row r="12">
          <cell r="M12" t="str">
            <v>179 Turbot Street, Brisbane</v>
          </cell>
          <cell r="N12">
            <v>44.682341666666701</v>
          </cell>
          <cell r="O12">
            <v>31.341973666666696</v>
          </cell>
          <cell r="P12">
            <v>13.340368000000002</v>
          </cell>
          <cell r="Q12">
            <v>0.29856018065302065</v>
          </cell>
        </row>
        <row r="13">
          <cell r="M13" t="str">
            <v>201 Kent Street, Sydney</v>
          </cell>
          <cell r="N13">
            <v>92.107537001594807</v>
          </cell>
          <cell r="O13">
            <v>66.749485516888598</v>
          </cell>
          <cell r="P13">
            <v>25.358051484706294</v>
          </cell>
          <cell r="Q13">
            <v>0.27530919086748817</v>
          </cell>
        </row>
        <row r="14">
          <cell r="M14" t="str">
            <v>220 London Circuit, Canberra</v>
          </cell>
          <cell r="N14">
            <v>27.921999999999997</v>
          </cell>
          <cell r="O14">
            <v>17.218666666666667</v>
          </cell>
          <cell r="P14">
            <v>10.703333333333331</v>
          </cell>
          <cell r="Q14">
            <v>0.38332975192798985</v>
          </cell>
        </row>
        <row r="15">
          <cell r="M15" t="str">
            <v>250 St Georges Terrace, Perth</v>
          </cell>
          <cell r="N15">
            <v>77.694309999999987</v>
          </cell>
          <cell r="O15">
            <v>23.355499999999999</v>
          </cell>
          <cell r="P15">
            <v>54.338810000000002</v>
          </cell>
          <cell r="Q15">
            <v>0.6993924008077298</v>
          </cell>
        </row>
        <row r="16">
          <cell r="M16" t="str">
            <v>259 Queen Street, Brisbane</v>
          </cell>
          <cell r="N16">
            <v>53.185116666666694</v>
          </cell>
          <cell r="O16">
            <v>43.375733333333301</v>
          </cell>
          <cell r="P16">
            <v>9.8093833333333293</v>
          </cell>
          <cell r="Q16">
            <v>0.18443850362899128</v>
          </cell>
        </row>
        <row r="17">
          <cell r="M17" t="str">
            <v>347 Kent Street, Sydney</v>
          </cell>
          <cell r="N17">
            <v>30.480565822784804</v>
          </cell>
          <cell r="O17">
            <v>16.451058000406899</v>
          </cell>
          <cell r="P17">
            <v>14.029507822377891</v>
          </cell>
          <cell r="Q17">
            <v>0.46027714524546542</v>
          </cell>
        </row>
        <row r="18">
          <cell r="M18" t="str">
            <v>388 George Street, Sydney</v>
          </cell>
          <cell r="N18">
            <v>107.604</v>
          </cell>
          <cell r="O18">
            <v>7.4479999999999995</v>
          </cell>
          <cell r="P18">
            <v>100.15600000000001</v>
          </cell>
          <cell r="Q18">
            <v>0.93078324225865217</v>
          </cell>
        </row>
        <row r="19">
          <cell r="M19" t="str">
            <v>40 Mount Street, North Sydney</v>
          </cell>
          <cell r="N19">
            <v>56.264322377622406</v>
          </cell>
          <cell r="O19">
            <v>37.805393744726004</v>
          </cell>
          <cell r="P19">
            <v>18.458928632896452</v>
          </cell>
          <cell r="Q19">
            <v>0.32807519672960611</v>
          </cell>
        </row>
        <row r="20">
          <cell r="M20" t="str">
            <v>420 George Street, Sydney</v>
          </cell>
          <cell r="N20">
            <v>71.471149999999994</v>
          </cell>
          <cell r="O20">
            <v>45.793554884344204</v>
          </cell>
          <cell r="P20">
            <v>25.677595115655805</v>
          </cell>
          <cell r="Q20">
            <v>0.35927216947895491</v>
          </cell>
        </row>
        <row r="21">
          <cell r="M21" t="str">
            <v>522 Flinders Lane, Melbourne</v>
          </cell>
          <cell r="N21">
            <v>0</v>
          </cell>
          <cell r="O21">
            <v>0</v>
          </cell>
          <cell r="P21">
            <v>0</v>
          </cell>
          <cell r="Q21" t="str">
            <v/>
          </cell>
        </row>
        <row r="22">
          <cell r="M22" t="str">
            <v>567 Collins Street, Melbourne</v>
          </cell>
          <cell r="N22">
            <v>107.41108</v>
          </cell>
          <cell r="O22">
            <v>67.995167802569398</v>
          </cell>
          <cell r="P22">
            <v>39.415912197430607</v>
          </cell>
          <cell r="Q22">
            <v>0.3669631866417376</v>
          </cell>
        </row>
        <row r="23">
          <cell r="M23" t="str">
            <v>6 O'Connell Street, Sydney</v>
          </cell>
          <cell r="N23">
            <v>54.411916666666599</v>
          </cell>
          <cell r="O23">
            <v>27.832877124613297</v>
          </cell>
          <cell r="P23">
            <v>26.579039542053302</v>
          </cell>
          <cell r="Q23">
            <v>0.4884782814191132</v>
          </cell>
        </row>
        <row r="24">
          <cell r="M24" t="str">
            <v>60 Martin Place, Sydney</v>
          </cell>
          <cell r="N24">
            <v>173.18773734999101</v>
          </cell>
          <cell r="O24">
            <v>109.57033720386399</v>
          </cell>
          <cell r="P24">
            <v>63.617400146127899</v>
          </cell>
          <cell r="Q24">
            <v>0.36733201276003158</v>
          </cell>
        </row>
      </sheetData>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UMMARIES&gt;&gt;"/>
      <sheetName val="IMH"/>
      <sheetName val="ICPF"/>
      <sheetName val="IGO"/>
      <sheetName val="Portfolios"/>
      <sheetName val="NLA"/>
      <sheetName val="METRICS&gt;&gt;"/>
      <sheetName val="Gas"/>
      <sheetName val=" Diesel"/>
      <sheetName val="Refrigerants"/>
      <sheetName val="Electricity"/>
      <sheetName val="Water"/>
      <sheetName val="Waste"/>
      <sheetName val="Green debt"/>
      <sheetName val="Summaries &gt;&gt;&gt;"/>
      <sheetName val="Asset Gas"/>
      <sheetName val="Asset Electricity"/>
      <sheetName val="Asset Emissions (s1 + s2)"/>
      <sheetName val="Assets Water"/>
      <sheetName val="Raw data&gt;&gt;"/>
      <sheetName val="NLAs"/>
      <sheetName val="Raw data_R"/>
      <sheetName val="Pivot_E"/>
      <sheetName val="20240521 Raw data_E"/>
      <sheetName val="Pivot_G"/>
      <sheetName val="20240521 Raw data_G"/>
      <sheetName val="Pivot_G_update"/>
      <sheetName val="20240701 Raw data_G"/>
      <sheetName val="Pivot_Wat"/>
      <sheetName val="20240521 Raw data_W"/>
      <sheetName val="Pivot_Wat_updated"/>
      <sheetName val="20240701 Raw data_Wat"/>
      <sheetName val="20240711 Raw data_Wat"/>
      <sheetName val="Pivot_Waste"/>
      <sheetName val="20240521 Raw data_Waste"/>
      <sheetName val="ESTIMATES&gt;&gt;"/>
      <sheetName val="Pivot_E_estimates"/>
      <sheetName val="Pivot_G_estimates"/>
      <sheetName val="Pivot_W_estimates"/>
      <sheetName val="388G waste"/>
      <sheetName val="Waste_estimates"/>
      <sheetName val="Raw data"/>
    </sheetNames>
    <sheetDataSet>
      <sheetData sheetId="0"/>
      <sheetData sheetId="1">
        <row r="4">
          <cell r="K4">
            <v>468946.23</v>
          </cell>
        </row>
        <row r="52">
          <cell r="K52">
            <v>243783.63460000002</v>
          </cell>
        </row>
        <row r="54">
          <cell r="K54">
            <v>504.70437495573856</v>
          </cell>
          <cell r="M54">
            <v>0.1912052928230159</v>
          </cell>
        </row>
        <row r="58">
          <cell r="K58">
            <v>467.2106377173086</v>
          </cell>
        </row>
      </sheetData>
      <sheetData sheetId="2">
        <row r="4">
          <cell r="K4">
            <v>467425.83</v>
          </cell>
        </row>
        <row r="55">
          <cell r="K55">
            <v>241701.73010000002</v>
          </cell>
        </row>
        <row r="57">
          <cell r="K57">
            <v>509.30984558555525</v>
          </cell>
          <cell r="M57">
            <v>0.24695823833739916</v>
          </cell>
        </row>
        <row r="61">
          <cell r="K61">
            <v>440.00817335765151</v>
          </cell>
        </row>
      </sheetData>
      <sheetData sheetId="3">
        <row r="4">
          <cell r="K4">
            <v>179030.1</v>
          </cell>
        </row>
        <row r="55">
          <cell r="K55">
            <v>94916.970100000006</v>
          </cell>
        </row>
        <row r="57">
          <cell r="K57">
            <v>530.17325075504061</v>
          </cell>
          <cell r="M57">
            <v>0.28704937175789791</v>
          </cell>
        </row>
        <row r="61">
          <cell r="K61">
            <v>278.11692952016074</v>
          </cell>
        </row>
      </sheetData>
      <sheetData sheetId="4"/>
      <sheetData sheetId="5">
        <row r="2">
          <cell r="D2">
            <v>3</v>
          </cell>
        </row>
        <row r="3">
          <cell r="B3" t="str">
            <v>Building</v>
          </cell>
          <cell r="C3" t="str">
            <v>FY23</v>
          </cell>
          <cell r="D3" t="str">
            <v>FY24</v>
          </cell>
        </row>
        <row r="4">
          <cell r="B4" t="str">
            <v>1 Market Street, Sydney</v>
          </cell>
          <cell r="C4">
            <v>29154.3</v>
          </cell>
          <cell r="D4">
            <v>29165</v>
          </cell>
        </row>
        <row r="5">
          <cell r="B5" t="str">
            <v>105-151 Miller Street, North Sydney</v>
          </cell>
          <cell r="C5">
            <v>26550.7</v>
          </cell>
          <cell r="D5">
            <v>26550.7</v>
          </cell>
        </row>
        <row r="6">
          <cell r="B6" t="str">
            <v>117 Clarence Street, Sydney</v>
          </cell>
          <cell r="C6">
            <v>11515.8</v>
          </cell>
          <cell r="D6">
            <v>11515.8</v>
          </cell>
        </row>
        <row r="7">
          <cell r="B7" t="str">
            <v>120 Collins Street, Melbourne</v>
          </cell>
          <cell r="C7">
            <v>62987.1</v>
          </cell>
          <cell r="D7">
            <v>62601.5</v>
          </cell>
        </row>
        <row r="8">
          <cell r="B8" t="str">
            <v>126 Phillip Street, Sydney</v>
          </cell>
          <cell r="C8">
            <v>41666.800000000003</v>
          </cell>
          <cell r="D8">
            <v>41663.5</v>
          </cell>
        </row>
        <row r="9">
          <cell r="B9" t="str">
            <v>135 King Street, Sydney</v>
          </cell>
          <cell r="C9">
            <v>27263.200000000001</v>
          </cell>
          <cell r="D9">
            <v>27338.7</v>
          </cell>
        </row>
        <row r="10">
          <cell r="B10" t="str">
            <v>151 Clarence Street, Sydney</v>
          </cell>
          <cell r="C10">
            <v>20404.8</v>
          </cell>
          <cell r="D10">
            <v>20404.8</v>
          </cell>
        </row>
        <row r="11">
          <cell r="B11" t="str">
            <v>179 Turbot Street, Brisbane</v>
          </cell>
          <cell r="C11">
            <v>24784</v>
          </cell>
          <cell r="D11">
            <v>24779</v>
          </cell>
        </row>
        <row r="12">
          <cell r="B12" t="str">
            <v>201 Kent Street, Sydney</v>
          </cell>
          <cell r="C12">
            <v>38994.1</v>
          </cell>
          <cell r="D12">
            <v>38205.1</v>
          </cell>
        </row>
        <row r="13">
          <cell r="B13" t="str">
            <v>220 London Circuit, Canberra</v>
          </cell>
          <cell r="C13">
            <v>23773</v>
          </cell>
          <cell r="D13">
            <v>22868</v>
          </cell>
        </row>
        <row r="14">
          <cell r="B14" t="str">
            <v>250 St Georges Terrace, Perth</v>
          </cell>
          <cell r="C14">
            <v>61118.7</v>
          </cell>
          <cell r="D14">
            <v>60757.5</v>
          </cell>
        </row>
        <row r="15">
          <cell r="B15" t="str">
            <v>259 Queen Street, Brisbane</v>
          </cell>
          <cell r="C15">
            <v>24754</v>
          </cell>
          <cell r="D15">
            <v>24794</v>
          </cell>
        </row>
        <row r="16">
          <cell r="B16" t="str">
            <v>347 Kent Street, Sydney</v>
          </cell>
          <cell r="C16">
            <v>25663.200000000001</v>
          </cell>
          <cell r="D16">
            <v>25375.7</v>
          </cell>
        </row>
        <row r="17">
          <cell r="B17" t="str">
            <v>388 George Street, Sydney</v>
          </cell>
          <cell r="C17">
            <v>37444</v>
          </cell>
          <cell r="D17">
            <v>37444</v>
          </cell>
        </row>
        <row r="18">
          <cell r="B18" t="str">
            <v>40 Mount Street, North Sydney</v>
          </cell>
          <cell r="C18">
            <v>28461.33</v>
          </cell>
          <cell r="D18">
            <v>27682.93</v>
          </cell>
        </row>
        <row r="19">
          <cell r="B19" t="str">
            <v>420 George Street, Sydney</v>
          </cell>
          <cell r="C19">
            <v>37558.9</v>
          </cell>
          <cell r="D19">
            <v>37511.599999999999</v>
          </cell>
        </row>
        <row r="20">
          <cell r="B20" t="str">
            <v>522 Flinders Lane, Melbourne</v>
          </cell>
          <cell r="C20">
            <v>1422</v>
          </cell>
          <cell r="D20">
            <v>1422</v>
          </cell>
        </row>
        <row r="21">
          <cell r="B21" t="str">
            <v>567 Collins Street, Melbourne</v>
          </cell>
          <cell r="C21">
            <v>54067.7</v>
          </cell>
          <cell r="D21">
            <v>54142.1</v>
          </cell>
        </row>
        <row r="22">
          <cell r="B22" t="str">
            <v>6 O'Connell Street, Sydney</v>
          </cell>
          <cell r="C22">
            <v>14638.2</v>
          </cell>
          <cell r="D22">
            <v>14586.4</v>
          </cell>
        </row>
        <row r="23">
          <cell r="B23" t="str">
            <v>60 Martin Place, Sydney</v>
          </cell>
          <cell r="C23">
            <v>39273.9</v>
          </cell>
          <cell r="D23">
            <v>39273.9</v>
          </cell>
        </row>
      </sheetData>
      <sheetData sheetId="6"/>
      <sheetData sheetId="7">
        <row r="2">
          <cell r="BO2">
            <v>67</v>
          </cell>
          <cell r="BR2">
            <v>70</v>
          </cell>
          <cell r="BU2">
            <v>73</v>
          </cell>
          <cell r="BV2">
            <v>74</v>
          </cell>
        </row>
        <row r="6">
          <cell r="A6" t="str">
            <v>1 Market Street, Sydney</v>
          </cell>
          <cell r="B6" t="str">
            <v>NSW</v>
          </cell>
          <cell r="C6">
            <v>461.27719350000001</v>
          </cell>
          <cell r="D6">
            <v>293.73793979999999</v>
          </cell>
          <cell r="E6">
            <v>171.6929701</v>
          </cell>
          <cell r="F6">
            <v>42.084862099999995</v>
          </cell>
          <cell r="G6">
            <v>23.789670900000001</v>
          </cell>
          <cell r="H6">
            <v>22.909463599999999</v>
          </cell>
          <cell r="I6">
            <v>23.3094714</v>
          </cell>
          <cell r="J6">
            <v>19.198589899999998</v>
          </cell>
          <cell r="K6">
            <v>19.6841613</v>
          </cell>
          <cell r="L6">
            <v>40.817953299999999</v>
          </cell>
          <cell r="M6">
            <v>153.8278401</v>
          </cell>
          <cell r="N6">
            <v>357.14006899999998</v>
          </cell>
          <cell r="O6">
            <v>1629.4701849999999</v>
          </cell>
          <cell r="P6">
            <v>55.891247088765631</v>
          </cell>
          <cell r="Q6">
            <v>0.1111902891719998</v>
          </cell>
          <cell r="R6">
            <v>83.966598633049998</v>
          </cell>
          <cell r="S6">
            <v>2.880075962484093</v>
          </cell>
          <cell r="T6">
            <v>0.11119028917199936</v>
          </cell>
          <cell r="V6">
            <v>0</v>
          </cell>
          <cell r="W6">
            <v>0</v>
          </cell>
          <cell r="X6">
            <v>83.966598633049998</v>
          </cell>
          <cell r="Y6">
            <v>2.8756275345743405</v>
          </cell>
          <cell r="Z6">
            <v>0.2171438510781627</v>
          </cell>
          <cell r="AC6" t="str">
            <v>ACT</v>
          </cell>
          <cell r="AD6">
            <v>51.53</v>
          </cell>
          <cell r="AE6">
            <v>13.1</v>
          </cell>
          <cell r="AG6">
            <v>1</v>
          </cell>
          <cell r="AH6">
            <v>1</v>
          </cell>
          <cell r="AI6" t="str">
            <v/>
          </cell>
          <cell r="AJ6">
            <v>1</v>
          </cell>
          <cell r="AK6">
            <v>1</v>
          </cell>
          <cell r="AL6" t="str">
            <v/>
          </cell>
          <cell r="AM6"/>
          <cell r="AN6">
            <v>0</v>
          </cell>
          <cell r="AO6">
            <v>0</v>
          </cell>
          <cell r="AP6">
            <v>83.966598633049998</v>
          </cell>
          <cell r="AQ6">
            <v>2.880075962484093</v>
          </cell>
          <cell r="AR6">
            <v>-7.8712137836601248E-2</v>
          </cell>
          <cell r="AT6">
            <v>21.346059423499998</v>
          </cell>
          <cell r="AU6">
            <v>0.73217533686282976</v>
          </cell>
          <cell r="AW6">
            <v>383.7843858</v>
          </cell>
          <cell r="AX6">
            <v>288.79737019999999</v>
          </cell>
          <cell r="AY6">
            <v>105.93304069999999</v>
          </cell>
          <cell r="AZ6">
            <v>35.1741204</v>
          </cell>
          <cell r="BA6">
            <v>21.377309700000001</v>
          </cell>
          <cell r="BB6">
            <v>21.045223</v>
          </cell>
          <cell r="BC6">
            <v>20.110362799999997</v>
          </cell>
          <cell r="BD6">
            <v>15.2525925</v>
          </cell>
          <cell r="BE6">
            <v>17.496600999999998</v>
          </cell>
          <cell r="BF6">
            <v>25.336193599999998</v>
          </cell>
          <cell r="BG6">
            <v>251.61362729999999</v>
          </cell>
          <cell r="BH6">
            <v>330.86754840000003</v>
          </cell>
          <cell r="BI6">
            <v>1516.7883753999999</v>
          </cell>
          <cell r="BJ6">
            <v>52.007144707697584</v>
          </cell>
          <cell r="BK6">
            <v>-6.949392943226651E-2</v>
          </cell>
          <cell r="BL6">
            <v>78.160104984361993</v>
          </cell>
          <cell r="BM6">
            <v>2.6799281667876564</v>
          </cell>
          <cell r="BN6">
            <v>-6.949392943226651E-2</v>
          </cell>
          <cell r="BO6">
            <v>78.160104984361993</v>
          </cell>
          <cell r="BP6">
            <v>0</v>
          </cell>
          <cell r="BQ6">
            <v>0</v>
          </cell>
          <cell r="BR6">
            <v>78.160104984361993</v>
          </cell>
          <cell r="BS6">
            <v>2.6799281667876564</v>
          </cell>
          <cell r="BT6">
            <v>0</v>
          </cell>
          <cell r="BU6">
            <v>0</v>
          </cell>
          <cell r="BV6">
            <v>-1</v>
          </cell>
          <cell r="BX6" t="str">
            <v>ACT</v>
          </cell>
          <cell r="BY6">
            <v>51.53</v>
          </cell>
          <cell r="BZ6">
            <v>13.1</v>
          </cell>
          <cell r="CB6">
            <v>1</v>
          </cell>
          <cell r="CC6">
            <v>1</v>
          </cell>
          <cell r="CD6" t="str">
            <v/>
          </cell>
          <cell r="CE6">
            <v>1</v>
          </cell>
          <cell r="CF6">
            <v>1</v>
          </cell>
          <cell r="CG6" t="str">
            <v/>
          </cell>
          <cell r="CH6"/>
        </row>
        <row r="7">
          <cell r="A7" t="str">
            <v>105-151 Miller Street, North Sydney</v>
          </cell>
          <cell r="B7" t="str">
            <v>NSW</v>
          </cell>
          <cell r="C7">
            <v>46.072262600000002</v>
          </cell>
          <cell r="D7">
            <v>89.241955599999997</v>
          </cell>
          <cell r="E7">
            <v>75.965287500000002</v>
          </cell>
          <cell r="F7">
            <v>68.594026800000009</v>
          </cell>
          <cell r="G7">
            <v>63.512019000000002</v>
          </cell>
          <cell r="H7">
            <v>45.291923799999999</v>
          </cell>
          <cell r="I7">
            <v>57.5346762</v>
          </cell>
          <cell r="J7">
            <v>30.947770100000003</v>
          </cell>
          <cell r="K7">
            <v>46.812896600000002</v>
          </cell>
          <cell r="L7">
            <v>61.141733299999999</v>
          </cell>
          <cell r="M7">
            <v>72.22283809999999</v>
          </cell>
          <cell r="N7">
            <v>44.577181799999998</v>
          </cell>
          <cell r="O7">
            <v>701.9145714</v>
          </cell>
          <cell r="P7" t="str">
            <v/>
          </cell>
          <cell r="Q7" t="str">
            <v/>
          </cell>
          <cell r="R7">
            <v>36.169657864241998</v>
          </cell>
          <cell r="S7" t="str">
            <v/>
          </cell>
          <cell r="T7" t="str">
            <v/>
          </cell>
          <cell r="V7">
            <v>0</v>
          </cell>
          <cell r="W7">
            <v>0</v>
          </cell>
          <cell r="X7">
            <v>36.169657864241998</v>
          </cell>
          <cell r="Y7">
            <v>1.3538575334721514</v>
          </cell>
          <cell r="Z7">
            <v>-0.68671461278298818</v>
          </cell>
          <cell r="AC7" t="str">
            <v>QLD</v>
          </cell>
          <cell r="AD7">
            <v>51.53</v>
          </cell>
          <cell r="AE7">
            <v>8.8000000000000007</v>
          </cell>
          <cell r="AG7" t="str">
            <v/>
          </cell>
          <cell r="AH7" t="str">
            <v/>
          </cell>
          <cell r="AI7" t="str">
            <v/>
          </cell>
          <cell r="AJ7" t="str">
            <v/>
          </cell>
          <cell r="AK7" t="str">
            <v/>
          </cell>
          <cell r="AL7" t="str">
            <v/>
          </cell>
          <cell r="AM7"/>
          <cell r="AN7">
            <v>0</v>
          </cell>
          <cell r="AO7">
            <v>0</v>
          </cell>
          <cell r="AP7">
            <v>36.169657864241998</v>
          </cell>
          <cell r="AQ7" t="str">
            <v/>
          </cell>
          <cell r="AR7" t="str">
            <v/>
          </cell>
          <cell r="AT7">
            <v>9.1950808853399995</v>
          </cell>
          <cell r="AU7" t="str">
            <v/>
          </cell>
          <cell r="AW7">
            <v>77.32794530000001</v>
          </cell>
          <cell r="AX7">
            <v>76.460021699999999</v>
          </cell>
          <cell r="AY7">
            <v>68.026403999999999</v>
          </cell>
          <cell r="AZ7">
            <v>72.4896995</v>
          </cell>
          <cell r="BA7">
            <v>66.917930999999996</v>
          </cell>
          <cell r="BB7">
            <v>61.544286800000002</v>
          </cell>
          <cell r="BC7">
            <v>60.289199999999994</v>
          </cell>
          <cell r="BD7">
            <v>49.454127300000003</v>
          </cell>
          <cell r="BE7">
            <v>49.664133100000001</v>
          </cell>
          <cell r="BF7">
            <v>47.9901099</v>
          </cell>
          <cell r="BG7">
            <v>49.5897802</v>
          </cell>
          <cell r="BH7">
            <v>74.090761900000004</v>
          </cell>
          <cell r="BI7">
            <v>753.84440069999982</v>
          </cell>
          <cell r="BJ7" t="str">
            <v/>
          </cell>
          <cell r="BK7" t="str">
            <v/>
          </cell>
          <cell r="BL7">
            <v>38.845601968070994</v>
          </cell>
          <cell r="BM7" t="str">
            <v/>
          </cell>
          <cell r="BN7" t="str">
            <v/>
          </cell>
          <cell r="BO7"/>
          <cell r="BP7">
            <v>0</v>
          </cell>
          <cell r="BQ7">
            <v>0</v>
          </cell>
          <cell r="BR7">
            <v>38.845601968070994</v>
          </cell>
          <cell r="BS7" t="str">
            <v/>
          </cell>
          <cell r="BT7">
            <v>38.845601968070994</v>
          </cell>
          <cell r="BU7" t="str">
            <v/>
          </cell>
          <cell r="BV7" t="str">
            <v/>
          </cell>
          <cell r="BX7" t="str">
            <v>QLD</v>
          </cell>
          <cell r="BY7">
            <v>51.53</v>
          </cell>
          <cell r="BZ7">
            <v>8.8000000000000007</v>
          </cell>
          <cell r="CB7">
            <v>1</v>
          </cell>
          <cell r="CC7" t="str">
            <v/>
          </cell>
          <cell r="CD7" t="str">
            <v/>
          </cell>
          <cell r="CE7">
            <v>1</v>
          </cell>
          <cell r="CF7" t="str">
            <v/>
          </cell>
          <cell r="CG7" t="str">
            <v/>
          </cell>
          <cell r="CH7"/>
        </row>
        <row r="8">
          <cell r="A8" t="str">
            <v>117 Clarence Street, Sydney</v>
          </cell>
          <cell r="B8" t="str">
            <v>NSW</v>
          </cell>
          <cell r="C8">
            <v>133.18598889999998</v>
          </cell>
          <cell r="D8">
            <v>112.7673946</v>
          </cell>
          <cell r="E8">
            <v>101.04612900000001</v>
          </cell>
          <cell r="F8">
            <v>104.4143333</v>
          </cell>
          <cell r="G8">
            <v>83.506129000000001</v>
          </cell>
          <cell r="H8">
            <v>77.227333299999998</v>
          </cell>
          <cell r="I8">
            <v>77.227333299999998</v>
          </cell>
          <cell r="J8">
            <v>43.520234799999997</v>
          </cell>
          <cell r="K8">
            <v>42.187333299999999</v>
          </cell>
          <cell r="L8">
            <v>40.826451599999999</v>
          </cell>
          <cell r="M8">
            <v>100.89614329999999</v>
          </cell>
          <cell r="N8">
            <v>128.88966669999999</v>
          </cell>
          <cell r="O8">
            <v>1045.6944710999999</v>
          </cell>
          <cell r="P8">
            <v>90.805195566091797</v>
          </cell>
          <cell r="Q8">
            <v>6.5820114605326552E-2</v>
          </cell>
          <cell r="R8">
            <v>53.884636095782994</v>
          </cell>
          <cell r="S8">
            <v>4.6791917275207107</v>
          </cell>
          <cell r="T8">
            <v>6.5820114605326774E-2</v>
          </cell>
          <cell r="V8">
            <v>0</v>
          </cell>
          <cell r="W8">
            <v>0</v>
          </cell>
          <cell r="X8">
            <v>53.884636095782994</v>
          </cell>
          <cell r="Y8">
            <v>4.6763897433572854</v>
          </cell>
          <cell r="Z8">
            <v>0.24511925231327325</v>
          </cell>
          <cell r="AC8" t="str">
            <v>VIC</v>
          </cell>
          <cell r="AD8">
            <v>51.53</v>
          </cell>
          <cell r="AE8">
            <v>4</v>
          </cell>
          <cell r="AG8">
            <v>1</v>
          </cell>
          <cell r="AH8">
            <v>1</v>
          </cell>
          <cell r="AI8" t="str">
            <v/>
          </cell>
          <cell r="AJ8">
            <v>1</v>
          </cell>
          <cell r="AK8">
            <v>1</v>
          </cell>
          <cell r="AL8" t="str">
            <v/>
          </cell>
          <cell r="AM8"/>
          <cell r="AN8">
            <v>0</v>
          </cell>
          <cell r="AO8">
            <v>0</v>
          </cell>
          <cell r="AP8">
            <v>53.884636095782994</v>
          </cell>
          <cell r="AQ8">
            <v>4.6791917275207107</v>
          </cell>
          <cell r="AR8">
            <v>6.5820114605326774E-2</v>
          </cell>
          <cell r="AT8">
            <v>13.698597571409998</v>
          </cell>
          <cell r="AU8">
            <v>1.1895480619158025</v>
          </cell>
          <cell r="AW8">
            <v>132.51267050000001</v>
          </cell>
          <cell r="AX8">
            <v>97.17595759999999</v>
          </cell>
          <cell r="AY8">
            <v>72.443258400000005</v>
          </cell>
          <cell r="AZ8">
            <v>74.858033699999993</v>
          </cell>
          <cell r="BA8">
            <v>39.972668200000001</v>
          </cell>
          <cell r="BB8">
            <v>26.9252577</v>
          </cell>
          <cell r="BC8">
            <v>26.9252577</v>
          </cell>
          <cell r="BD8"/>
          <cell r="BE8"/>
          <cell r="BF8"/>
          <cell r="BG8"/>
          <cell r="BH8"/>
          <cell r="BI8">
            <v>470.81310379999996</v>
          </cell>
          <cell r="BJ8" t="str">
            <v/>
          </cell>
          <cell r="BK8" t="str">
            <v/>
          </cell>
          <cell r="BL8">
            <v>24.260999238813998</v>
          </cell>
          <cell r="BM8" t="str">
            <v/>
          </cell>
          <cell r="BN8" t="str">
            <v/>
          </cell>
          <cell r="BO8"/>
          <cell r="BP8">
            <v>0</v>
          </cell>
          <cell r="BQ8">
            <v>0</v>
          </cell>
          <cell r="BR8">
            <v>24.260999238813998</v>
          </cell>
          <cell r="BS8" t="str">
            <v/>
          </cell>
          <cell r="BT8">
            <v>24.260999238813998</v>
          </cell>
          <cell r="BU8" t="str">
            <v/>
          </cell>
          <cell r="BV8" t="str">
            <v/>
          </cell>
          <cell r="BX8" t="str">
            <v>VIC</v>
          </cell>
          <cell r="BY8">
            <v>51.53</v>
          </cell>
          <cell r="BZ8">
            <v>4</v>
          </cell>
          <cell r="CB8">
            <v>1</v>
          </cell>
          <cell r="CC8">
            <v>1</v>
          </cell>
          <cell r="CD8" t="str">
            <v/>
          </cell>
          <cell r="CE8">
            <v>1</v>
          </cell>
          <cell r="CF8">
            <v>1</v>
          </cell>
          <cell r="CG8" t="str">
            <v/>
          </cell>
          <cell r="CH8"/>
        </row>
        <row r="9">
          <cell r="A9" t="str">
            <v>120 Collins Street, Melbourne</v>
          </cell>
          <cell r="B9" t="str">
            <v>VIC</v>
          </cell>
          <cell r="C9">
            <v>1712.3304635999998</v>
          </cell>
          <cell r="D9">
            <v>1420.8695564</v>
          </cell>
          <cell r="E9">
            <v>868.02233999999999</v>
          </cell>
          <cell r="F9">
            <v>603.17385999999999</v>
          </cell>
          <cell r="G9">
            <v>589.46773999999994</v>
          </cell>
          <cell r="H9">
            <v>153.8621722</v>
          </cell>
          <cell r="I9">
            <v>111.14064780000001</v>
          </cell>
          <cell r="J9">
            <v>115.93825</v>
          </cell>
          <cell r="K9">
            <v>303.60007999999999</v>
          </cell>
          <cell r="L9">
            <v>289.0288875</v>
          </cell>
          <cell r="M9">
            <v>825.92600249999998</v>
          </cell>
          <cell r="N9">
            <v>1640.1319599999999</v>
          </cell>
          <cell r="O9">
            <v>8633.4919599999994</v>
          </cell>
          <cell r="P9">
            <v>137.06762114782234</v>
          </cell>
          <cell r="Q9">
            <v>-1.5116078306712355E-2</v>
          </cell>
          <cell r="R9">
            <v>444.88384069879999</v>
          </cell>
          <cell r="S9">
            <v>7.0630945177472846</v>
          </cell>
          <cell r="T9">
            <v>-1.5116078306712577E-2</v>
          </cell>
          <cell r="V9">
            <v>0</v>
          </cell>
          <cell r="W9">
            <v>57.72</v>
          </cell>
          <cell r="X9">
            <v>502.60384069880001</v>
          </cell>
          <cell r="Y9">
            <v>7.9794726332661767</v>
          </cell>
          <cell r="Z9">
            <v>-1.0064816395696008E-2</v>
          </cell>
          <cell r="AC9" t="str">
            <v>WA</v>
          </cell>
          <cell r="AD9">
            <v>51.53</v>
          </cell>
          <cell r="AE9">
            <v>4.0999999999999996</v>
          </cell>
          <cell r="AG9">
            <v>1</v>
          </cell>
          <cell r="AH9">
            <v>1</v>
          </cell>
          <cell r="AI9" t="str">
            <v/>
          </cell>
          <cell r="AJ9">
            <v>1</v>
          </cell>
          <cell r="AK9">
            <v>1</v>
          </cell>
          <cell r="AL9" t="str">
            <v/>
          </cell>
          <cell r="AM9"/>
          <cell r="AN9">
            <v>0</v>
          </cell>
          <cell r="AO9">
            <v>57.72</v>
          </cell>
          <cell r="AP9">
            <v>502.60384069880001</v>
          </cell>
          <cell r="AQ9">
            <v>7.9794726332661767</v>
          </cell>
          <cell r="AR9">
            <v>-0.48218171478177985</v>
          </cell>
          <cell r="AT9">
            <v>34.533967839999995</v>
          </cell>
          <cell r="AU9">
            <v>0.54827048459128935</v>
          </cell>
          <cell r="AV9"/>
          <cell r="AW9">
            <v>1311.7235996999998</v>
          </cell>
          <cell r="AX9">
            <v>1073.1339203000002</v>
          </cell>
          <cell r="AY9">
            <v>722.78966559999992</v>
          </cell>
          <cell r="AZ9">
            <v>785.07015339999998</v>
          </cell>
          <cell r="BA9">
            <v>442.77957099999998</v>
          </cell>
          <cell r="BB9">
            <v>160.25994299999999</v>
          </cell>
          <cell r="BC9">
            <v>140.95208700000001</v>
          </cell>
          <cell r="BD9">
            <v>134.15486999999999</v>
          </cell>
          <cell r="BE9">
            <v>236.87585469999999</v>
          </cell>
          <cell r="BF9">
            <v>428.77113530000003</v>
          </cell>
          <cell r="BG9">
            <v>870.71529909999992</v>
          </cell>
          <cell r="BH9">
            <v>1332.01405</v>
          </cell>
          <cell r="BI9">
            <v>7639.2401491000001</v>
          </cell>
          <cell r="BJ9">
            <v>122.02966620767873</v>
          </cell>
          <cell r="BK9">
            <v>-0.1097119422823114</v>
          </cell>
          <cell r="BL9">
            <v>393.65004488312303</v>
          </cell>
          <cell r="BM9">
            <v>6.2881886996816849</v>
          </cell>
          <cell r="BN9">
            <v>-0.10971194228231129</v>
          </cell>
          <cell r="BO9">
            <v>393.65004488312303</v>
          </cell>
          <cell r="BP9">
            <v>0</v>
          </cell>
          <cell r="BQ9">
            <v>0</v>
          </cell>
          <cell r="BR9">
            <v>393.65004488312303</v>
          </cell>
          <cell r="BS9">
            <v>6.2881886996816849</v>
          </cell>
          <cell r="BT9">
            <v>0</v>
          </cell>
          <cell r="BU9">
            <v>0</v>
          </cell>
          <cell r="BV9">
            <v>-1</v>
          </cell>
          <cell r="BX9" t="str">
            <v>WA</v>
          </cell>
          <cell r="BY9">
            <v>51.53</v>
          </cell>
          <cell r="BZ9">
            <v>4.0999999999999996</v>
          </cell>
          <cell r="CB9">
            <v>1</v>
          </cell>
          <cell r="CC9">
            <v>1</v>
          </cell>
          <cell r="CD9" t="str">
            <v/>
          </cell>
          <cell r="CE9">
            <v>1</v>
          </cell>
          <cell r="CF9">
            <v>1</v>
          </cell>
          <cell r="CG9" t="str">
            <v/>
          </cell>
          <cell r="CH9"/>
        </row>
        <row r="10">
          <cell r="A10" t="str">
            <v>126 Phillip Street, Sydney</v>
          </cell>
          <cell r="B10" t="str">
            <v>NSW</v>
          </cell>
          <cell r="C10">
            <v>754.81276909999997</v>
          </cell>
          <cell r="D10">
            <v>720.17939210000009</v>
          </cell>
          <cell r="E10">
            <v>505.08073009999998</v>
          </cell>
          <cell r="F10">
            <v>332.4181476</v>
          </cell>
          <cell r="G10">
            <v>258.07362839999996</v>
          </cell>
          <cell r="H10">
            <v>244.31552359999998</v>
          </cell>
          <cell r="I10">
            <v>201.83559889999998</v>
          </cell>
          <cell r="J10">
            <v>166.63001750000001</v>
          </cell>
          <cell r="K10">
            <v>201.64198720000002</v>
          </cell>
          <cell r="L10">
            <v>275.61204759999998</v>
          </cell>
          <cell r="M10">
            <v>531.20685810000009</v>
          </cell>
          <cell r="N10">
            <v>610.56028790000005</v>
          </cell>
          <cell r="O10">
            <v>4802.3669881000005</v>
          </cell>
          <cell r="P10">
            <v>115.25643889379555</v>
          </cell>
          <cell r="Q10">
            <v>0.27655533904456853</v>
          </cell>
          <cell r="R10">
            <v>247.46597089679304</v>
          </cell>
          <cell r="S10">
            <v>5.9391642961972853</v>
          </cell>
          <cell r="T10">
            <v>0.27655533904456875</v>
          </cell>
          <cell r="V10">
            <v>0</v>
          </cell>
          <cell r="W10">
            <v>84.5</v>
          </cell>
          <cell r="X10">
            <v>331.96597089679301</v>
          </cell>
          <cell r="Y10">
            <v>7.9671578066180508</v>
          </cell>
          <cell r="Z10">
            <v>0.86804468346964314</v>
          </cell>
          <cell r="AG10">
            <v>1</v>
          </cell>
          <cell r="AH10">
            <v>1</v>
          </cell>
          <cell r="AI10">
            <v>1</v>
          </cell>
          <cell r="AJ10">
            <v>1</v>
          </cell>
          <cell r="AK10">
            <v>1</v>
          </cell>
          <cell r="AL10">
            <v>1</v>
          </cell>
          <cell r="AM10"/>
          <cell r="AN10">
            <v>0</v>
          </cell>
          <cell r="AO10">
            <v>84.5</v>
          </cell>
          <cell r="AP10">
            <v>331.96597089679301</v>
          </cell>
          <cell r="AQ10">
            <v>7.9671578066180508</v>
          </cell>
          <cell r="AR10">
            <v>0.71244931573299719</v>
          </cell>
          <cell r="AT10">
            <v>62.911007544110007</v>
          </cell>
          <cell r="AU10">
            <v>1.5098593495087216</v>
          </cell>
          <cell r="AW10">
            <v>680.55289809999999</v>
          </cell>
          <cell r="AX10">
            <v>574.63079779999998</v>
          </cell>
          <cell r="AY10">
            <v>354.15796720000003</v>
          </cell>
          <cell r="AZ10">
            <v>311.99332099999998</v>
          </cell>
          <cell r="BA10">
            <v>209.3423971</v>
          </cell>
          <cell r="BB10">
            <v>179.24868369999999</v>
          </cell>
          <cell r="BC10">
            <v>168.39688699999999</v>
          </cell>
          <cell r="BD10">
            <v>153.53885120000001</v>
          </cell>
          <cell r="BE10">
            <v>175.7380881</v>
          </cell>
          <cell r="BF10">
            <v>255.58757779999999</v>
          </cell>
          <cell r="BG10">
            <v>468.47620409999996</v>
          </cell>
          <cell r="BH10">
            <v>702.53188309999996</v>
          </cell>
          <cell r="BI10">
            <v>4234.1955562000003</v>
          </cell>
          <cell r="BJ10">
            <v>101.62841710850026</v>
          </cell>
          <cell r="BK10">
            <v>-0.11824087153909901</v>
          </cell>
          <cell r="BL10">
            <v>218.18809701098601</v>
          </cell>
          <cell r="BM10">
            <v>5.2369123336010182</v>
          </cell>
          <cell r="BN10">
            <v>-0.11824087153909912</v>
          </cell>
          <cell r="BO10">
            <v>280.51165701098603</v>
          </cell>
          <cell r="BP10">
            <v>62.323560000000008</v>
          </cell>
          <cell r="BQ10">
            <v>0</v>
          </cell>
          <cell r="BR10">
            <v>280.51165701098603</v>
          </cell>
          <cell r="BS10">
            <v>6.7327914604146555</v>
          </cell>
          <cell r="BT10">
            <v>0</v>
          </cell>
          <cell r="BU10">
            <v>0</v>
          </cell>
          <cell r="BV10">
            <v>-1</v>
          </cell>
          <cell r="CB10">
            <v>1</v>
          </cell>
          <cell r="CC10">
            <v>1</v>
          </cell>
          <cell r="CD10">
            <v>1</v>
          </cell>
          <cell r="CE10">
            <v>1</v>
          </cell>
          <cell r="CF10">
            <v>1</v>
          </cell>
          <cell r="CG10">
            <v>1</v>
          </cell>
          <cell r="CH10"/>
        </row>
        <row r="11">
          <cell r="A11" t="str">
            <v>135 King Street, Sydney</v>
          </cell>
          <cell r="B11" t="str">
            <v>NSW</v>
          </cell>
          <cell r="C11">
            <v>366.66011930000002</v>
          </cell>
          <cell r="D11">
            <v>234.63052139999999</v>
          </cell>
          <cell r="E11">
            <v>108.7458666</v>
          </cell>
          <cell r="F11">
            <v>42.760252899999998</v>
          </cell>
          <cell r="G11">
            <v>22.849443100000002</v>
          </cell>
          <cell r="H11">
            <v>20.517890299999998</v>
          </cell>
          <cell r="I11">
            <v>18.642969700000002</v>
          </cell>
          <cell r="J11">
            <v>16.3536897</v>
          </cell>
          <cell r="K11">
            <v>19.885643599999998</v>
          </cell>
          <cell r="L11">
            <v>27.722381000000002</v>
          </cell>
          <cell r="M11">
            <v>161.24794089999997</v>
          </cell>
          <cell r="N11">
            <v>364.19756139999998</v>
          </cell>
          <cell r="O11">
            <v>1404.2142799000001</v>
          </cell>
          <cell r="P11">
            <v>51.505849639807508</v>
          </cell>
          <cell r="Q11">
            <v>-1.5279430922428006E-2</v>
          </cell>
          <cell r="R11">
            <v>72.359161843246994</v>
          </cell>
          <cell r="S11">
            <v>2.6540964319392808</v>
          </cell>
          <cell r="T11">
            <v>-1.5279430922428228E-2</v>
          </cell>
          <cell r="V11">
            <v>0</v>
          </cell>
          <cell r="W11">
            <v>19.239999999999998</v>
          </cell>
          <cell r="X11">
            <v>91.599161843246989</v>
          </cell>
          <cell r="Y11">
            <v>3.3599328683395684</v>
          </cell>
          <cell r="Z11">
            <v>0.49526464121173275</v>
          </cell>
          <cell r="AG11">
            <v>1</v>
          </cell>
          <cell r="AH11">
            <v>1</v>
          </cell>
          <cell r="AI11" t="str">
            <v/>
          </cell>
          <cell r="AJ11">
            <v>1</v>
          </cell>
          <cell r="AK11">
            <v>1</v>
          </cell>
          <cell r="AL11" t="str">
            <v/>
          </cell>
          <cell r="AM11"/>
          <cell r="AN11">
            <v>0</v>
          </cell>
          <cell r="AO11">
            <v>19.239999999999998</v>
          </cell>
          <cell r="AP11">
            <v>91.599161843246989</v>
          </cell>
          <cell r="AQ11">
            <v>3.3598096277490166</v>
          </cell>
          <cell r="AR11">
            <v>0.24655367032459274</v>
          </cell>
          <cell r="AT11">
            <v>18.395207066689998</v>
          </cell>
          <cell r="AU11">
            <v>0.67472663028147817</v>
          </cell>
          <cell r="AW11">
            <v>243.7752759</v>
          </cell>
          <cell r="AX11">
            <v>131.92220129999998</v>
          </cell>
          <cell r="AY11">
            <v>51.6492194</v>
          </cell>
          <cell r="AZ11">
            <v>37.720269000000002</v>
          </cell>
          <cell r="BA11">
            <v>26.755149799999998</v>
          </cell>
          <cell r="BB11">
            <v>26.6950313</v>
          </cell>
          <cell r="BC11">
            <v>26.749749999999999</v>
          </cell>
          <cell r="BD11">
            <v>25.715</v>
          </cell>
          <cell r="BE11">
            <v>27.635090899999998</v>
          </cell>
          <cell r="BF11">
            <v>26.731874599999998</v>
          </cell>
          <cell r="BG11">
            <v>110.39947199999999</v>
          </cell>
          <cell r="BH11">
            <v>294.79944819999997</v>
          </cell>
          <cell r="BI11">
            <v>1030.5477824</v>
          </cell>
          <cell r="BJ11">
            <v>37.695566446100216</v>
          </cell>
          <cell r="BK11">
            <v>-0.26813038305912518</v>
          </cell>
          <cell r="BL11">
            <v>53.104127227071999</v>
          </cell>
          <cell r="BM11">
            <v>1.9424525389675442</v>
          </cell>
          <cell r="BN11">
            <v>-0.26813038305912518</v>
          </cell>
          <cell r="BO11">
            <v>53.104127227071999</v>
          </cell>
          <cell r="BP11">
            <v>0</v>
          </cell>
          <cell r="BQ11">
            <v>0</v>
          </cell>
          <cell r="BR11">
            <v>53.104127227071999</v>
          </cell>
          <cell r="BS11">
            <v>1.9424525389675442</v>
          </cell>
          <cell r="BT11">
            <v>0</v>
          </cell>
          <cell r="BU11">
            <v>0</v>
          </cell>
          <cell r="BV11">
            <v>-1</v>
          </cell>
          <cell r="CB11">
            <v>1</v>
          </cell>
          <cell r="CC11">
            <v>1</v>
          </cell>
          <cell r="CD11" t="str">
            <v/>
          </cell>
          <cell r="CE11">
            <v>1</v>
          </cell>
          <cell r="CF11">
            <v>1</v>
          </cell>
          <cell r="CG11" t="str">
            <v/>
          </cell>
          <cell r="CH11"/>
        </row>
        <row r="12">
          <cell r="A12" t="str">
            <v>151 Clarence Street, Sydney</v>
          </cell>
          <cell r="B12" t="str">
            <v>NSW</v>
          </cell>
          <cell r="C12">
            <v>76.985527400000009</v>
          </cell>
          <cell r="D12">
            <v>72.254968599999998</v>
          </cell>
          <cell r="E12">
            <v>68.051361300000011</v>
          </cell>
          <cell r="F12">
            <v>70.31974000000001</v>
          </cell>
          <cell r="G12">
            <v>60.9908602</v>
          </cell>
          <cell r="H12">
            <v>59.375963300000002</v>
          </cell>
          <cell r="I12">
            <v>59.375963300000002</v>
          </cell>
          <cell r="J12">
            <v>55.455721599999997</v>
          </cell>
          <cell r="K12">
            <v>62.7053984</v>
          </cell>
          <cell r="L12">
            <v>60.682643600000006</v>
          </cell>
          <cell r="M12">
            <v>71.663977900000006</v>
          </cell>
          <cell r="N12">
            <v>74.502123299999994</v>
          </cell>
          <cell r="O12">
            <v>792.36424890000001</v>
          </cell>
          <cell r="P12">
            <v>38.832247750529291</v>
          </cell>
          <cell r="Q12">
            <v>0.11369708372866194</v>
          </cell>
          <cell r="R12">
            <v>40.830529745817003</v>
          </cell>
          <cell r="S12">
            <v>2.0010257265847744</v>
          </cell>
          <cell r="T12">
            <v>0.11369708372866194</v>
          </cell>
          <cell r="V12">
            <v>0</v>
          </cell>
          <cell r="W12">
            <v>0</v>
          </cell>
          <cell r="X12">
            <v>40.830529745817003</v>
          </cell>
          <cell r="Y12">
            <v>2.0010257265847744</v>
          </cell>
          <cell r="Z12">
            <v>5.8128860296544627E-3</v>
          </cell>
          <cell r="AG12">
            <v>1</v>
          </cell>
          <cell r="AH12" t="str">
            <v/>
          </cell>
          <cell r="AI12">
            <v>1</v>
          </cell>
          <cell r="AJ12">
            <v>1</v>
          </cell>
          <cell r="AK12" t="str">
            <v/>
          </cell>
          <cell r="AL12">
            <v>1</v>
          </cell>
          <cell r="AM12"/>
          <cell r="AN12">
            <v>0</v>
          </cell>
          <cell r="AO12">
            <v>0</v>
          </cell>
          <cell r="AP12">
            <v>40.830529745817003</v>
          </cell>
          <cell r="AQ12">
            <v>2.0010257265847744</v>
          </cell>
          <cell r="AR12">
            <v>0.11369708372866194</v>
          </cell>
          <cell r="AT12">
            <v>10.37997166059</v>
          </cell>
          <cell r="AU12">
            <v>0.50870244553193367</v>
          </cell>
          <cell r="AW12">
            <v>77.049485499999989</v>
          </cell>
          <cell r="AX12">
            <v>71.209654599999993</v>
          </cell>
          <cell r="AY12">
            <v>65.343232600000007</v>
          </cell>
          <cell r="AZ12">
            <v>67.521340299999991</v>
          </cell>
          <cell r="BA12">
            <v>118.1876711</v>
          </cell>
          <cell r="BB12">
            <v>145.5297971</v>
          </cell>
          <cell r="BC12">
            <v>145.5297971</v>
          </cell>
          <cell r="BD12">
            <v>70.682768600000003</v>
          </cell>
          <cell r="BE12">
            <v>18.704903999999999</v>
          </cell>
          <cell r="BF12">
            <v>18.101520000000001</v>
          </cell>
          <cell r="BG12">
            <v>69.6460857</v>
          </cell>
          <cell r="BH12">
            <v>74.564018200000007</v>
          </cell>
          <cell r="BI12">
            <v>942.07027479999999</v>
          </cell>
          <cell r="BJ12">
            <v>46.169052124990202</v>
          </cell>
          <cell r="BK12">
            <v>0.18893586643747429</v>
          </cell>
          <cell r="BL12">
            <v>48.544881260444001</v>
          </cell>
          <cell r="BM12">
            <v>2.3790912560007453</v>
          </cell>
          <cell r="BN12">
            <v>0.18893586643747429</v>
          </cell>
          <cell r="BO12">
            <v>48.544881260444001</v>
          </cell>
          <cell r="BP12">
            <v>0</v>
          </cell>
          <cell r="BQ12">
            <v>0</v>
          </cell>
          <cell r="BR12">
            <v>48.544881260444001</v>
          </cell>
          <cell r="BS12">
            <v>2.3790912560007453</v>
          </cell>
          <cell r="BT12">
            <v>0</v>
          </cell>
          <cell r="BU12">
            <v>0</v>
          </cell>
          <cell r="BV12">
            <v>-1</v>
          </cell>
          <cell r="CB12">
            <v>1</v>
          </cell>
          <cell r="CC12" t="str">
            <v/>
          </cell>
          <cell r="CD12">
            <v>1</v>
          </cell>
          <cell r="CE12">
            <v>1</v>
          </cell>
          <cell r="CF12" t="str">
            <v/>
          </cell>
          <cell r="CG12">
            <v>1</v>
          </cell>
          <cell r="CH12"/>
        </row>
        <row r="13">
          <cell r="A13" t="str">
            <v>179 Turbot Street, Brisbane</v>
          </cell>
          <cell r="B13" t="str">
            <v>QLD</v>
          </cell>
          <cell r="C13">
            <v>0</v>
          </cell>
          <cell r="D13">
            <v>0</v>
          </cell>
          <cell r="E13">
            <v>0</v>
          </cell>
          <cell r="F13">
            <v>0</v>
          </cell>
          <cell r="G13">
            <v>0</v>
          </cell>
          <cell r="H13">
            <v>0</v>
          </cell>
          <cell r="I13">
            <v>0</v>
          </cell>
          <cell r="J13">
            <v>0</v>
          </cell>
          <cell r="K13">
            <v>0</v>
          </cell>
          <cell r="L13">
            <v>0</v>
          </cell>
          <cell r="M13">
            <v>0</v>
          </cell>
          <cell r="N13">
            <v>0</v>
          </cell>
          <cell r="O13">
            <v>0</v>
          </cell>
          <cell r="P13" t="str">
            <v/>
          </cell>
          <cell r="Q13" t="str">
            <v/>
          </cell>
          <cell r="R13">
            <v>0</v>
          </cell>
          <cell r="S13">
            <v>0</v>
          </cell>
          <cell r="T13" t="str">
            <v/>
          </cell>
          <cell r="V13">
            <v>0</v>
          </cell>
          <cell r="W13">
            <v>0</v>
          </cell>
          <cell r="X13">
            <v>0</v>
          </cell>
          <cell r="Y13">
            <v>0</v>
          </cell>
          <cell r="Z13" t="e">
            <v>#DIV/0!</v>
          </cell>
          <cell r="AG13">
            <v>1</v>
          </cell>
          <cell r="AH13" t="str">
            <v/>
          </cell>
          <cell r="AI13" t="str">
            <v/>
          </cell>
          <cell r="AJ13">
            <v>1</v>
          </cell>
          <cell r="AK13" t="str">
            <v/>
          </cell>
          <cell r="AL13" t="str">
            <v/>
          </cell>
          <cell r="AM13"/>
          <cell r="AN13">
            <v>0</v>
          </cell>
          <cell r="AO13">
            <v>0</v>
          </cell>
          <cell r="AP13">
            <v>0</v>
          </cell>
          <cell r="AQ13" t="str">
            <v/>
          </cell>
          <cell r="AR13" t="str">
            <v/>
          </cell>
          <cell r="AT13">
            <v>0</v>
          </cell>
          <cell r="AU13" t="str">
            <v/>
          </cell>
          <cell r="AW13">
            <v>0</v>
          </cell>
          <cell r="AX13">
            <v>0</v>
          </cell>
          <cell r="AY13">
            <v>0</v>
          </cell>
          <cell r="AZ13">
            <v>0</v>
          </cell>
          <cell r="BA13">
            <v>0</v>
          </cell>
          <cell r="BB13">
            <v>0</v>
          </cell>
          <cell r="BC13">
            <v>0</v>
          </cell>
          <cell r="BD13">
            <v>0</v>
          </cell>
          <cell r="BE13">
            <v>0</v>
          </cell>
          <cell r="BF13">
            <v>0</v>
          </cell>
          <cell r="BG13">
            <v>0</v>
          </cell>
          <cell r="BH13">
            <v>0</v>
          </cell>
          <cell r="BI13">
            <v>0</v>
          </cell>
          <cell r="BJ13">
            <v>0</v>
          </cell>
          <cell r="BK13" t="str">
            <v/>
          </cell>
          <cell r="BL13">
            <v>0</v>
          </cell>
          <cell r="BM13" t="str">
            <v/>
          </cell>
          <cell r="BN13" t="str">
            <v/>
          </cell>
          <cell r="BO13">
            <v>0</v>
          </cell>
          <cell r="BP13">
            <v>0</v>
          </cell>
          <cell r="BQ13">
            <v>0</v>
          </cell>
          <cell r="BR13">
            <v>0</v>
          </cell>
          <cell r="BS13" t="str">
            <v/>
          </cell>
          <cell r="BT13">
            <v>0</v>
          </cell>
          <cell r="BU13">
            <v>0</v>
          </cell>
          <cell r="BV13" t="str">
            <v/>
          </cell>
          <cell r="CB13">
            <v>1</v>
          </cell>
          <cell r="CC13" t="str">
            <v/>
          </cell>
          <cell r="CD13" t="str">
            <v/>
          </cell>
          <cell r="CE13">
            <v>1</v>
          </cell>
          <cell r="CF13" t="str">
            <v/>
          </cell>
          <cell r="CG13" t="str">
            <v/>
          </cell>
          <cell r="CH13"/>
        </row>
        <row r="14">
          <cell r="A14" t="str">
            <v>201 Kent Street, Sydney</v>
          </cell>
          <cell r="B14" t="str">
            <v>NSW</v>
          </cell>
          <cell r="C14">
            <v>478.31688199999996</v>
          </cell>
          <cell r="D14">
            <v>325.66385259999998</v>
          </cell>
          <cell r="E14">
            <v>155.56074710000001</v>
          </cell>
          <cell r="F14">
            <v>48.242214399999995</v>
          </cell>
          <cell r="G14">
            <v>46.686014</v>
          </cell>
          <cell r="H14">
            <v>38.1679776</v>
          </cell>
          <cell r="I14">
            <v>10.522003099999999</v>
          </cell>
          <cell r="J14">
            <v>17.602008999999999</v>
          </cell>
          <cell r="K14">
            <v>20.023393499999997</v>
          </cell>
          <cell r="L14">
            <v>34.572413099999999</v>
          </cell>
          <cell r="M14">
            <v>101.57096780000001</v>
          </cell>
          <cell r="N14">
            <v>352.09629589999997</v>
          </cell>
          <cell r="O14">
            <v>1629.0247700999998</v>
          </cell>
          <cell r="P14">
            <v>41.776185887095735</v>
          </cell>
          <cell r="Q14">
            <v>0.19403969363952078</v>
          </cell>
          <cell r="R14">
            <v>83.943646403252984</v>
          </cell>
          <cell r="S14">
            <v>2.1527268587620432</v>
          </cell>
          <cell r="T14">
            <v>0.19403969363952056</v>
          </cell>
          <cell r="V14">
            <v>0</v>
          </cell>
          <cell r="W14">
            <v>0</v>
          </cell>
          <cell r="X14">
            <v>83.943646403252984</v>
          </cell>
          <cell r="Y14">
            <v>2.1534668798470267</v>
          </cell>
          <cell r="Z14">
            <v>0.12628139946442762</v>
          </cell>
          <cell r="AG14">
            <v>1</v>
          </cell>
          <cell r="AH14">
            <v>1</v>
          </cell>
          <cell r="AI14" t="str">
            <v/>
          </cell>
          <cell r="AJ14">
            <v>1</v>
          </cell>
          <cell r="AK14">
            <v>1</v>
          </cell>
          <cell r="AL14" t="str">
            <v/>
          </cell>
          <cell r="AM14"/>
          <cell r="AN14">
            <v>0</v>
          </cell>
          <cell r="AO14">
            <v>0</v>
          </cell>
          <cell r="AP14">
            <v>83.943646403252984</v>
          </cell>
          <cell r="AQ14">
            <v>2.1527268587620432</v>
          </cell>
          <cell r="AR14">
            <v>0.19403969363952056</v>
          </cell>
          <cell r="AT14">
            <v>21.340224488309996</v>
          </cell>
          <cell r="AU14">
            <v>0.54726803512095412</v>
          </cell>
          <cell r="AW14">
            <v>325.66899860000001</v>
          </cell>
          <cell r="AX14">
            <v>217.30706190000001</v>
          </cell>
          <cell r="AY14">
            <v>176.17509460000002</v>
          </cell>
          <cell r="AZ14">
            <v>140.55316859999999</v>
          </cell>
          <cell r="BA14">
            <v>90.548552200000003</v>
          </cell>
          <cell r="BB14">
            <v>22.562221600000001</v>
          </cell>
          <cell r="BC14">
            <v>13.022387</v>
          </cell>
          <cell r="BD14">
            <v>20.155117499999999</v>
          </cell>
          <cell r="BE14">
            <v>28.166460399999998</v>
          </cell>
          <cell r="BF14">
            <v>97.824544099999997</v>
          </cell>
          <cell r="BG14">
            <v>247.42231570000001</v>
          </cell>
          <cell r="BH14">
            <v>256.3307054</v>
          </cell>
          <cell r="BI14">
            <v>1635.7366276</v>
          </cell>
          <cell r="BJ14">
            <v>42.814614478171762</v>
          </cell>
          <cell r="BK14">
            <v>2.4856950653237675E-2</v>
          </cell>
          <cell r="BL14">
            <v>84.289508420228003</v>
          </cell>
          <cell r="BM14">
            <v>2.206237084060191</v>
          </cell>
          <cell r="BN14">
            <v>2.4856950653237897E-2</v>
          </cell>
          <cell r="BO14">
            <v>97.838108420227996</v>
          </cell>
          <cell r="BP14">
            <v>13.5486</v>
          </cell>
          <cell r="BQ14">
            <v>0</v>
          </cell>
          <cell r="BR14">
            <v>97.838108420227996</v>
          </cell>
          <cell r="BS14">
            <v>2.5608651311010311</v>
          </cell>
          <cell r="BT14">
            <v>0</v>
          </cell>
          <cell r="BU14">
            <v>0</v>
          </cell>
          <cell r="BV14">
            <v>-1</v>
          </cell>
          <cell r="CB14">
            <v>1</v>
          </cell>
          <cell r="CC14">
            <v>1</v>
          </cell>
          <cell r="CD14" t="str">
            <v/>
          </cell>
          <cell r="CE14">
            <v>1</v>
          </cell>
          <cell r="CF14">
            <v>1</v>
          </cell>
          <cell r="CG14" t="str">
            <v/>
          </cell>
          <cell r="CH14"/>
        </row>
        <row r="15">
          <cell r="A15" t="str">
            <v>220 London Circuit, Canberra</v>
          </cell>
          <cell r="B15" t="str">
            <v>ACT</v>
          </cell>
          <cell r="C15"/>
          <cell r="D15"/>
          <cell r="E15"/>
          <cell r="F15"/>
          <cell r="G15">
            <v>19.173870999999998</v>
          </cell>
          <cell r="H15">
            <v>19.5964916</v>
          </cell>
          <cell r="I15">
            <v>19.589274700000001</v>
          </cell>
          <cell r="J15">
            <v>17.693538499999999</v>
          </cell>
          <cell r="K15">
            <v>221.45538669999999</v>
          </cell>
          <cell r="L15">
            <v>227.78437500000001</v>
          </cell>
          <cell r="M15">
            <v>235.37718749999999</v>
          </cell>
          <cell r="N15">
            <v>108.66716071428571</v>
          </cell>
          <cell r="O15">
            <v>869.33728571428571</v>
          </cell>
          <cell r="P15" t="str">
            <v/>
          </cell>
          <cell r="Q15" t="str">
            <v/>
          </cell>
          <cell r="R15">
            <v>44.796950332857143</v>
          </cell>
          <cell r="S15" t="str">
            <v/>
          </cell>
          <cell r="T15" t="str">
            <v/>
          </cell>
          <cell r="V15">
            <v>47.909475432000008</v>
          </cell>
          <cell r="W15">
            <v>0</v>
          </cell>
          <cell r="X15">
            <v>92.706425764857158</v>
          </cell>
          <cell r="Y15" t="e">
            <v>#DIV/0!</v>
          </cell>
          <cell r="Z15" t="e">
            <v>#DIV/0!</v>
          </cell>
          <cell r="AG15" t="str">
            <v/>
          </cell>
          <cell r="AH15">
            <v>1</v>
          </cell>
          <cell r="AI15" t="str">
            <v/>
          </cell>
          <cell r="AJ15" t="str">
            <v/>
          </cell>
          <cell r="AK15">
            <v>1</v>
          </cell>
          <cell r="AL15" t="str">
            <v/>
          </cell>
          <cell r="AM15"/>
          <cell r="AN15">
            <v>0</v>
          </cell>
          <cell r="AO15">
            <v>0</v>
          </cell>
          <cell r="AP15">
            <v>44.796950332857143</v>
          </cell>
          <cell r="AQ15" t="str">
            <v/>
          </cell>
          <cell r="AR15" t="str">
            <v/>
          </cell>
          <cell r="AT15">
            <v>11.388318442857143</v>
          </cell>
          <cell r="AU15" t="str">
            <v/>
          </cell>
          <cell r="AW15">
            <v>1009.9219075</v>
          </cell>
          <cell r="AX15">
            <v>1009.9219075</v>
          </cell>
          <cell r="AY15">
            <v>333.62700630000001</v>
          </cell>
          <cell r="AZ15">
            <v>171.31623000000002</v>
          </cell>
          <cell r="BA15">
            <v>165.78989999999999</v>
          </cell>
          <cell r="BB15">
            <v>48.231262100000002</v>
          </cell>
          <cell r="BC15">
            <v>28.925150200000001</v>
          </cell>
          <cell r="BD15">
            <v>27.0590115</v>
          </cell>
          <cell r="BE15">
            <v>44.968287199999999</v>
          </cell>
          <cell r="BF15">
            <v>160.88954279999999</v>
          </cell>
          <cell r="BG15">
            <v>469.4887038</v>
          </cell>
          <cell r="BH15">
            <v>827.43190020000009</v>
          </cell>
          <cell r="BI15">
            <v>4297.5708090999997</v>
          </cell>
          <cell r="BJ15">
            <v>187.92945640633195</v>
          </cell>
          <cell r="BK15" t="str">
            <v/>
          </cell>
          <cell r="BL15">
            <v>221.45382379292298</v>
          </cell>
          <cell r="BM15">
            <v>9.6840048886182863</v>
          </cell>
          <cell r="BN15" t="str">
            <v/>
          </cell>
          <cell r="BO15">
            <v>221.45382379292298</v>
          </cell>
          <cell r="BP15">
            <v>0</v>
          </cell>
          <cell r="BQ15">
            <v>0</v>
          </cell>
          <cell r="BR15">
            <v>221.45382379292298</v>
          </cell>
          <cell r="BS15">
            <v>9.6840048886182863</v>
          </cell>
          <cell r="BT15">
            <v>0</v>
          </cell>
          <cell r="BU15">
            <v>0</v>
          </cell>
          <cell r="BV15" t="str">
            <v/>
          </cell>
          <cell r="CB15" t="str">
            <v/>
          </cell>
          <cell r="CC15">
            <v>1</v>
          </cell>
          <cell r="CD15" t="str">
            <v/>
          </cell>
          <cell r="CE15" t="str">
            <v/>
          </cell>
          <cell r="CF15">
            <v>1</v>
          </cell>
          <cell r="CG15" t="str">
            <v/>
          </cell>
          <cell r="CH15"/>
        </row>
        <row r="16">
          <cell r="A16" t="str">
            <v>250 St Georges Terrace, Perth</v>
          </cell>
          <cell r="B16" t="str">
            <v>WA</v>
          </cell>
          <cell r="C16">
            <v>113.348</v>
          </cell>
          <cell r="D16">
            <v>250.8202</v>
          </cell>
          <cell r="E16">
            <v>136.54150000000001</v>
          </cell>
          <cell r="F16">
            <v>105.32286000000001</v>
          </cell>
          <cell r="G16">
            <v>51.82893</v>
          </cell>
          <cell r="H16">
            <v>38.436419999999998</v>
          </cell>
          <cell r="I16">
            <v>31.514189999999999</v>
          </cell>
          <cell r="J16">
            <v>38.365030599999997</v>
          </cell>
          <cell r="K16">
            <v>41.169199599999999</v>
          </cell>
          <cell r="L16">
            <v>33.519193399999999</v>
          </cell>
          <cell r="M16">
            <v>69.099499699999996</v>
          </cell>
          <cell r="N16">
            <v>136.89955</v>
          </cell>
          <cell r="O16">
            <v>1046.8645732999998</v>
          </cell>
          <cell r="P16">
            <v>17.128384165566349</v>
          </cell>
          <cell r="Q16">
            <v>0.50305980388005755</v>
          </cell>
          <cell r="R16">
            <v>53.944931462148993</v>
          </cell>
          <cell r="S16">
            <v>0.8826256360516338</v>
          </cell>
          <cell r="T16">
            <v>0.50305980388005733</v>
          </cell>
          <cell r="V16">
            <v>47.909475432000008</v>
          </cell>
          <cell r="W16">
            <v>0</v>
          </cell>
          <cell r="X16">
            <v>101.85440689414901</v>
          </cell>
          <cell r="Y16">
            <v>1.6659781722000429</v>
          </cell>
          <cell r="Z16">
            <v>4.4895613760086786</v>
          </cell>
          <cell r="AG16" t="str">
            <v/>
          </cell>
          <cell r="AH16">
            <v>1</v>
          </cell>
          <cell r="AI16" t="str">
            <v/>
          </cell>
          <cell r="AJ16" t="str">
            <v/>
          </cell>
          <cell r="AK16">
            <v>1</v>
          </cell>
          <cell r="AL16" t="str">
            <v/>
          </cell>
          <cell r="AM16"/>
          <cell r="AN16">
            <v>47.909475432000008</v>
          </cell>
          <cell r="AO16">
            <v>0</v>
          </cell>
          <cell r="AP16">
            <v>101.85440689414901</v>
          </cell>
          <cell r="AQ16">
            <v>1.6665015272600532</v>
          </cell>
          <cell r="AR16">
            <v>1.8379545714699557</v>
          </cell>
          <cell r="AT16">
            <v>4.2921447505299994</v>
          </cell>
          <cell r="AU16">
            <v>7.0226375078822026E-2</v>
          </cell>
          <cell r="AW16">
            <v>170.96818999999999</v>
          </cell>
          <cell r="AX16">
            <v>145.63017000000002</v>
          </cell>
          <cell r="AY16">
            <v>85.731740000000002</v>
          </cell>
          <cell r="AZ16">
            <v>43.203367899999996</v>
          </cell>
          <cell r="BA16">
            <v>6.1360000000000001</v>
          </cell>
          <cell r="BB16">
            <v>2.5812900000000001</v>
          </cell>
          <cell r="BC16">
            <v>1.0710999999999999</v>
          </cell>
          <cell r="BD16">
            <v>0.61657000000000006</v>
          </cell>
          <cell r="BE16">
            <v>0.86299000000000003</v>
          </cell>
          <cell r="BF16">
            <v>2.60927</v>
          </cell>
          <cell r="BG16">
            <v>13.34709</v>
          </cell>
          <cell r="BH16">
            <v>179.58625469999998</v>
          </cell>
          <cell r="BI16">
            <v>652.34403259999999</v>
          </cell>
          <cell r="BJ16">
            <v>10.736847839361396</v>
          </cell>
          <cell r="BK16">
            <v>-0.37315465746348864</v>
          </cell>
          <cell r="BL16">
            <v>33.615287999877999</v>
          </cell>
          <cell r="BM16">
            <v>0.55326976916229265</v>
          </cell>
          <cell r="BN16">
            <v>-0.37315465746348864</v>
          </cell>
          <cell r="BO16">
            <v>23.274527680887001</v>
          </cell>
          <cell r="BP16">
            <v>0</v>
          </cell>
          <cell r="BQ16">
            <v>0</v>
          </cell>
          <cell r="BR16">
            <v>33.615287999877999</v>
          </cell>
          <cell r="BS16">
            <v>0.55326976916229265</v>
          </cell>
          <cell r="BT16">
            <v>10.340760318990998</v>
          </cell>
          <cell r="BU16">
            <v>0.170197264847813</v>
          </cell>
          <cell r="BV16">
            <v>-0.89787152182954211</v>
          </cell>
          <cell r="CB16" t="str">
            <v/>
          </cell>
          <cell r="CC16">
            <v>1</v>
          </cell>
          <cell r="CD16" t="str">
            <v/>
          </cell>
          <cell r="CE16" t="str">
            <v/>
          </cell>
          <cell r="CF16">
            <v>1</v>
          </cell>
          <cell r="CG16" t="str">
            <v/>
          </cell>
          <cell r="CH16"/>
        </row>
        <row r="17">
          <cell r="A17" t="str">
            <v>259 Queen Street, Brisbane</v>
          </cell>
          <cell r="B17" t="str">
            <v>QLD</v>
          </cell>
          <cell r="C17">
            <v>0</v>
          </cell>
          <cell r="D17">
            <v>0</v>
          </cell>
          <cell r="E17">
            <v>0</v>
          </cell>
          <cell r="F17">
            <v>0</v>
          </cell>
          <cell r="G17">
            <v>0</v>
          </cell>
          <cell r="H17">
            <v>0</v>
          </cell>
          <cell r="I17">
            <v>0</v>
          </cell>
          <cell r="J17">
            <v>0</v>
          </cell>
          <cell r="K17">
            <v>0</v>
          </cell>
          <cell r="L17">
            <v>0</v>
          </cell>
          <cell r="M17">
            <v>0</v>
          </cell>
          <cell r="N17">
            <v>0</v>
          </cell>
          <cell r="O17">
            <v>0</v>
          </cell>
          <cell r="P17" t="str">
            <v/>
          </cell>
          <cell r="Q17" t="str">
            <v/>
          </cell>
          <cell r="R17">
            <v>0</v>
          </cell>
          <cell r="S17">
            <v>0</v>
          </cell>
          <cell r="T17" t="str">
            <v/>
          </cell>
          <cell r="V17">
            <v>0.10838880000000001</v>
          </cell>
          <cell r="W17">
            <v>0</v>
          </cell>
          <cell r="X17">
            <v>0.10838880000000001</v>
          </cell>
          <cell r="Y17">
            <v>4.3786377959117726E-3</v>
          </cell>
          <cell r="Z17" t="e">
            <v>#DIV/0!</v>
          </cell>
          <cell r="AG17">
            <v>1</v>
          </cell>
          <cell r="AH17">
            <v>1</v>
          </cell>
          <cell r="AI17" t="str">
            <v/>
          </cell>
          <cell r="AJ17">
            <v>1</v>
          </cell>
          <cell r="AK17">
            <v>1</v>
          </cell>
          <cell r="AL17" t="str">
            <v/>
          </cell>
          <cell r="AM17"/>
          <cell r="AN17">
            <v>0.10838880000000001</v>
          </cell>
          <cell r="AO17">
            <v>0</v>
          </cell>
          <cell r="AP17">
            <v>0.10838880000000001</v>
          </cell>
          <cell r="AQ17" t="str">
            <v/>
          </cell>
          <cell r="AR17" t="str">
            <v/>
          </cell>
          <cell r="AT17">
            <v>0</v>
          </cell>
          <cell r="AU17">
            <v>0</v>
          </cell>
          <cell r="AW17">
            <v>0</v>
          </cell>
          <cell r="AX17">
            <v>0</v>
          </cell>
          <cell r="AY17">
            <v>0</v>
          </cell>
          <cell r="AZ17">
            <v>0</v>
          </cell>
          <cell r="BA17">
            <v>0</v>
          </cell>
          <cell r="BB17">
            <v>0</v>
          </cell>
          <cell r="BC17">
            <v>0</v>
          </cell>
          <cell r="BD17">
            <v>0</v>
          </cell>
          <cell r="BE17">
            <v>0</v>
          </cell>
          <cell r="BF17">
            <v>0</v>
          </cell>
          <cell r="BG17">
            <v>0</v>
          </cell>
          <cell r="BH17">
            <v>0</v>
          </cell>
          <cell r="BI17">
            <v>0</v>
          </cell>
          <cell r="BJ17">
            <v>0</v>
          </cell>
          <cell r="BK17" t="str">
            <v/>
          </cell>
          <cell r="BL17">
            <v>0</v>
          </cell>
          <cell r="BM17" t="str">
            <v/>
          </cell>
          <cell r="BN17" t="str">
            <v/>
          </cell>
          <cell r="BO17">
            <v>19.240000000000002</v>
          </cell>
          <cell r="BP17">
            <v>0</v>
          </cell>
          <cell r="BQ17">
            <v>19.240000000000002</v>
          </cell>
          <cell r="BR17">
            <v>19.240000000000002</v>
          </cell>
          <cell r="BS17" t="str">
            <v/>
          </cell>
          <cell r="BT17">
            <v>0</v>
          </cell>
          <cell r="BU17">
            <v>0</v>
          </cell>
          <cell r="BV17" t="str">
            <v/>
          </cell>
          <cell r="CB17">
            <v>1</v>
          </cell>
          <cell r="CC17">
            <v>1</v>
          </cell>
          <cell r="CD17" t="str">
            <v/>
          </cell>
          <cell r="CE17">
            <v>1</v>
          </cell>
          <cell r="CF17">
            <v>1</v>
          </cell>
          <cell r="CG17" t="str">
            <v/>
          </cell>
          <cell r="CH17"/>
        </row>
        <row r="18">
          <cell r="A18" t="str">
            <v>347 Kent Street, Sydney</v>
          </cell>
          <cell r="B18" t="str">
            <v>NSW</v>
          </cell>
          <cell r="C18">
            <v>349.81159499999995</v>
          </cell>
          <cell r="D18">
            <v>245.72315499999999</v>
          </cell>
          <cell r="E18">
            <v>139.65002029999999</v>
          </cell>
          <cell r="F18">
            <v>73.112889699999997</v>
          </cell>
          <cell r="G18">
            <v>17.10566</v>
          </cell>
          <cell r="H18">
            <v>0</v>
          </cell>
          <cell r="I18">
            <v>0</v>
          </cell>
          <cell r="J18">
            <v>9.0580599999999997E-2</v>
          </cell>
          <cell r="K18">
            <v>0.61141939999999995</v>
          </cell>
          <cell r="L18">
            <v>17.489035699999999</v>
          </cell>
          <cell r="M18">
            <v>22.836874399999999</v>
          </cell>
          <cell r="N18">
            <v>279.48341670000002</v>
          </cell>
          <cell r="O18">
            <v>1145.9146467999999</v>
          </cell>
          <cell r="P18">
            <v>44.652056127061314</v>
          </cell>
          <cell r="Q18">
            <v>0.1375368305761715</v>
          </cell>
          <cell r="R18">
            <v>59.048981749603996</v>
          </cell>
          <cell r="S18">
            <v>2.3009204522274698</v>
          </cell>
          <cell r="T18">
            <v>0.1375368305761715</v>
          </cell>
          <cell r="V18">
            <v>0</v>
          </cell>
          <cell r="W18">
            <v>0</v>
          </cell>
          <cell r="X18">
            <v>59.048981749603996</v>
          </cell>
          <cell r="Y18">
            <v>2.3009204522274698</v>
          </cell>
          <cell r="Z18">
            <v>-0.25556748309513466</v>
          </cell>
          <cell r="AG18">
            <v>1</v>
          </cell>
          <cell r="AH18" t="str">
            <v/>
          </cell>
          <cell r="AI18">
            <v>1</v>
          </cell>
          <cell r="AJ18">
            <v>1</v>
          </cell>
          <cell r="AK18" t="str">
            <v/>
          </cell>
          <cell r="AL18">
            <v>1</v>
          </cell>
          <cell r="AM18"/>
          <cell r="AN18">
            <v>0</v>
          </cell>
          <cell r="AO18">
            <v>0</v>
          </cell>
          <cell r="AP18">
            <v>59.048981749603996</v>
          </cell>
          <cell r="AQ18">
            <v>2.3009204522274698</v>
          </cell>
          <cell r="AR18">
            <v>0.1375368305761715</v>
          </cell>
          <cell r="AT18">
            <v>15.011481873079997</v>
          </cell>
          <cell r="AU18">
            <v>0.58494193526450322</v>
          </cell>
          <cell r="AW18">
            <v>381.29820689999997</v>
          </cell>
          <cell r="AX18">
            <v>229.72265520000002</v>
          </cell>
          <cell r="AY18">
            <v>63.999847600000003</v>
          </cell>
          <cell r="AZ18">
            <v>22.697611700000003</v>
          </cell>
          <cell r="BA18">
            <v>7.3726786000000004</v>
          </cell>
          <cell r="BB18">
            <v>0</v>
          </cell>
          <cell r="BC18">
            <v>0</v>
          </cell>
          <cell r="BD18">
            <v>0</v>
          </cell>
          <cell r="BE18">
            <v>0.61482349999999997</v>
          </cell>
          <cell r="BF18">
            <v>3.1242478999999999</v>
          </cell>
          <cell r="BG18">
            <v>202.03452679999998</v>
          </cell>
          <cell r="BH18">
            <v>296.24643750000001</v>
          </cell>
          <cell r="BI18">
            <v>1207.1110357</v>
          </cell>
          <cell r="BJ18">
            <v>47.569565990297797</v>
          </cell>
          <cell r="BK18">
            <v>6.5338757412076509E-2</v>
          </cell>
          <cell r="BL18">
            <v>62.202431669620999</v>
          </cell>
          <cell r="BM18">
            <v>2.4512597354800456</v>
          </cell>
          <cell r="BN18">
            <v>6.5338757412076509E-2</v>
          </cell>
          <cell r="BO18">
            <v>62.202431669620999</v>
          </cell>
          <cell r="BP18">
            <v>0</v>
          </cell>
          <cell r="BQ18">
            <v>0</v>
          </cell>
          <cell r="BR18">
            <v>62.202431669620999</v>
          </cell>
          <cell r="BS18">
            <v>2.4512597354800456</v>
          </cell>
          <cell r="BT18">
            <v>0</v>
          </cell>
          <cell r="BU18">
            <v>0</v>
          </cell>
          <cell r="BV18">
            <v>-1</v>
          </cell>
          <cell r="CB18">
            <v>1</v>
          </cell>
          <cell r="CC18" t="str">
            <v/>
          </cell>
          <cell r="CD18">
            <v>1</v>
          </cell>
          <cell r="CE18">
            <v>1</v>
          </cell>
          <cell r="CF18" t="str">
            <v/>
          </cell>
          <cell r="CG18">
            <v>1</v>
          </cell>
          <cell r="CH18"/>
        </row>
        <row r="19">
          <cell r="A19" t="str">
            <v>388 George Street, Sydney</v>
          </cell>
          <cell r="B19" t="str">
            <v>NSW</v>
          </cell>
          <cell r="C19">
            <v>710.60656280000001</v>
          </cell>
          <cell r="D19">
            <v>498.20357469999999</v>
          </cell>
          <cell r="E19">
            <v>331.90195390000002</v>
          </cell>
          <cell r="F19">
            <v>292.16015809999999</v>
          </cell>
          <cell r="G19">
            <v>236.66083030000001</v>
          </cell>
          <cell r="H19">
            <v>217.01740030000002</v>
          </cell>
          <cell r="I19">
            <v>185.64640969999999</v>
          </cell>
          <cell r="J19">
            <v>178.40976139999998</v>
          </cell>
          <cell r="K19">
            <v>190.7993917</v>
          </cell>
          <cell r="L19">
            <v>224.01781940000001</v>
          </cell>
          <cell r="M19">
            <v>482.03691629999997</v>
          </cell>
          <cell r="N19">
            <v>602.03459770000006</v>
          </cell>
          <cell r="O19">
            <v>4149.4953762999994</v>
          </cell>
          <cell r="P19">
            <v>110.81869929227645</v>
          </cell>
          <cell r="Q19">
            <v>0.37821911382205586</v>
          </cell>
          <cell r="R19">
            <v>213.82349674073899</v>
          </cell>
          <cell r="S19">
            <v>5.7104875745310064</v>
          </cell>
          <cell r="T19">
            <v>0.37821911382205631</v>
          </cell>
          <cell r="V19">
            <v>0</v>
          </cell>
          <cell r="W19">
            <v>0</v>
          </cell>
          <cell r="X19">
            <v>213.82349674073899</v>
          </cell>
          <cell r="Y19">
            <v>5.686855624547575</v>
          </cell>
          <cell r="Z19" t="e">
            <v>#DIV/0!</v>
          </cell>
          <cell r="AG19" t="str">
            <v/>
          </cell>
          <cell r="AH19" t="str">
            <v/>
          </cell>
          <cell r="AI19">
            <v>1</v>
          </cell>
          <cell r="AJ19" t="str">
            <v/>
          </cell>
          <cell r="AK19" t="str">
            <v/>
          </cell>
          <cell r="AL19">
            <v>1</v>
          </cell>
          <cell r="AM19"/>
          <cell r="AN19">
            <v>0</v>
          </cell>
          <cell r="AO19">
            <v>0</v>
          </cell>
          <cell r="AP19">
            <v>213.82349674073899</v>
          </cell>
          <cell r="AQ19">
            <v>5.7104875745310064</v>
          </cell>
          <cell r="AR19">
            <v>0.37821911382205631</v>
          </cell>
          <cell r="AT19">
            <v>54.358389429529993</v>
          </cell>
          <cell r="AU19">
            <v>1.4517249607288216</v>
          </cell>
          <cell r="AW19">
            <v>591.41742829999998</v>
          </cell>
          <cell r="AX19">
            <v>451.38559480000004</v>
          </cell>
          <cell r="AY19">
            <v>296.5016655</v>
          </cell>
          <cell r="AZ19">
            <v>210.82564550000001</v>
          </cell>
          <cell r="BA19">
            <v>134.32676869999997</v>
          </cell>
          <cell r="BB19">
            <v>129.78654270000001</v>
          </cell>
          <cell r="BC19">
            <v>123.0749565</v>
          </cell>
          <cell r="BD19">
            <v>121.1659325</v>
          </cell>
          <cell r="BE19">
            <v>128.45393730000001</v>
          </cell>
          <cell r="BF19">
            <v>151.50911439999999</v>
          </cell>
          <cell r="BG19">
            <v>344.0984651</v>
          </cell>
          <cell r="BH19">
            <v>499.35288250000002</v>
          </cell>
          <cell r="BI19">
            <v>3181.8989337999997</v>
          </cell>
          <cell r="BJ19">
            <v>84.977538024783669</v>
          </cell>
          <cell r="BK19">
            <v>-0.23318412355065232</v>
          </cell>
          <cell r="BL19">
            <v>163.96325205871398</v>
          </cell>
          <cell r="BM19">
            <v>4.3788925344171021</v>
          </cell>
          <cell r="BN19">
            <v>-0.23318412355065254</v>
          </cell>
          <cell r="BO19">
            <v>81.981626029357002</v>
          </cell>
          <cell r="BP19">
            <v>0</v>
          </cell>
          <cell r="BQ19">
            <v>0</v>
          </cell>
          <cell r="BR19">
            <v>163.96325205871398</v>
          </cell>
          <cell r="BS19">
            <v>4.3788925344171021</v>
          </cell>
          <cell r="BT19">
            <v>81.981626029356974</v>
          </cell>
          <cell r="BU19">
            <v>2.1894462672085511</v>
          </cell>
          <cell r="BV19">
            <v>-0.61659206177532622</v>
          </cell>
          <cell r="CB19" t="str">
            <v/>
          </cell>
          <cell r="CC19" t="str">
            <v/>
          </cell>
          <cell r="CD19">
            <v>1</v>
          </cell>
          <cell r="CE19" t="str">
            <v/>
          </cell>
          <cell r="CF19" t="str">
            <v/>
          </cell>
          <cell r="CG19">
            <v>1</v>
          </cell>
          <cell r="CH19"/>
        </row>
        <row r="20">
          <cell r="A20" t="str">
            <v>40 Mount Street, North Sydney</v>
          </cell>
          <cell r="B20" t="str">
            <v>NSW</v>
          </cell>
          <cell r="C20">
            <v>511.8287603</v>
          </cell>
          <cell r="D20">
            <v>419.59193440000001</v>
          </cell>
          <cell r="E20">
            <v>251.64623639999999</v>
          </cell>
          <cell r="F20">
            <v>114.60351479999999</v>
          </cell>
          <cell r="G20">
            <v>44.131636700000001</v>
          </cell>
          <cell r="H20">
            <v>35.010669900000003</v>
          </cell>
          <cell r="I20">
            <v>38.296346499999999</v>
          </cell>
          <cell r="J20">
            <v>34.878988499999998</v>
          </cell>
          <cell r="K20">
            <v>38.616022999999998</v>
          </cell>
          <cell r="L20">
            <v>42.798869000000003</v>
          </cell>
          <cell r="M20">
            <v>188.4219143</v>
          </cell>
          <cell r="N20">
            <v>407.40941079999999</v>
          </cell>
          <cell r="O20">
            <v>2127.2343046000001</v>
          </cell>
          <cell r="P20">
            <v>74.741212185094653</v>
          </cell>
          <cell r="Q20">
            <v>0.11980615366769265</v>
          </cell>
          <cell r="R20">
            <v>109.616383716038</v>
          </cell>
          <cell r="S20">
            <v>3.851414663897927</v>
          </cell>
          <cell r="T20">
            <v>0.11980615366769243</v>
          </cell>
          <cell r="V20">
            <v>0</v>
          </cell>
          <cell r="W20">
            <v>0</v>
          </cell>
          <cell r="X20">
            <v>109.616383716038</v>
          </cell>
          <cell r="Y20">
            <v>4.0816575798583186</v>
          </cell>
          <cell r="Z20">
            <v>0.32478020717815892</v>
          </cell>
          <cell r="AG20">
            <v>1</v>
          </cell>
          <cell r="AH20">
            <v>1</v>
          </cell>
          <cell r="AI20" t="str">
            <v/>
          </cell>
          <cell r="AJ20">
            <v>1</v>
          </cell>
          <cell r="AK20">
            <v>1</v>
          </cell>
          <cell r="AL20" t="str">
            <v/>
          </cell>
          <cell r="AM20"/>
          <cell r="AN20">
            <v>0</v>
          </cell>
          <cell r="AO20">
            <v>0</v>
          </cell>
          <cell r="AP20">
            <v>109.616383716038</v>
          </cell>
          <cell r="AQ20">
            <v>3.851414663897927</v>
          </cell>
          <cell r="AR20">
            <v>0.11980615366769243</v>
          </cell>
          <cell r="AT20">
            <v>27.86676939026</v>
          </cell>
          <cell r="AU20">
            <v>0.97910987962473994</v>
          </cell>
          <cell r="AW20">
            <v>470.10258010000001</v>
          </cell>
          <cell r="AX20">
            <v>358.17626680000001</v>
          </cell>
          <cell r="AY20">
            <v>240.40818949999999</v>
          </cell>
          <cell r="AZ20">
            <v>129.11484340000001</v>
          </cell>
          <cell r="BA20">
            <v>51.036047199999999</v>
          </cell>
          <cell r="BB20">
            <v>37.364529400000002</v>
          </cell>
          <cell r="BC20">
            <v>62.231960899999997</v>
          </cell>
          <cell r="BD20">
            <v>47.555821399999999</v>
          </cell>
          <cell r="BE20">
            <v>53.216749999999998</v>
          </cell>
          <cell r="BF20">
            <v>65.69118970000001</v>
          </cell>
          <cell r="BG20">
            <v>191.25431030000001</v>
          </cell>
          <cell r="BH20">
            <v>412.5741453</v>
          </cell>
          <cell r="BI20">
            <v>2118.7266340000001</v>
          </cell>
          <cell r="BJ20">
            <v>76.535490788005461</v>
          </cell>
          <cell r="BK20">
            <v>2.400654940499658E-2</v>
          </cell>
          <cell r="BL20">
            <v>109.17798345002001</v>
          </cell>
          <cell r="BM20">
            <v>3.9438738403059217</v>
          </cell>
          <cell r="BN20">
            <v>2.4006549404996802E-2</v>
          </cell>
          <cell r="BO20">
            <v>131.30398345002001</v>
          </cell>
          <cell r="BP20">
            <v>0</v>
          </cell>
          <cell r="BQ20">
            <v>22.126000000000001</v>
          </cell>
          <cell r="BR20">
            <v>131.30398345002001</v>
          </cell>
          <cell r="BS20">
            <v>4.7431389469980241</v>
          </cell>
          <cell r="BT20">
            <v>0</v>
          </cell>
          <cell r="BU20">
            <v>0</v>
          </cell>
          <cell r="BV20">
            <v>-1</v>
          </cell>
          <cell r="CB20">
            <v>1</v>
          </cell>
          <cell r="CC20">
            <v>1</v>
          </cell>
          <cell r="CD20" t="str">
            <v/>
          </cell>
          <cell r="CE20">
            <v>1</v>
          </cell>
          <cell r="CF20">
            <v>1</v>
          </cell>
          <cell r="CG20" t="str">
            <v/>
          </cell>
          <cell r="CH20"/>
        </row>
        <row r="21">
          <cell r="A21" t="str">
            <v>420 George Street, Sydney</v>
          </cell>
          <cell r="B21" t="str">
            <v>NSW</v>
          </cell>
          <cell r="C21">
            <v>502.18076819999999</v>
          </cell>
          <cell r="D21">
            <v>346.9695676</v>
          </cell>
          <cell r="E21">
            <v>159.9972037</v>
          </cell>
          <cell r="F21">
            <v>74.854229600000011</v>
          </cell>
          <cell r="G21">
            <v>56.7749138</v>
          </cell>
          <cell r="H21">
            <v>48.409316500000003</v>
          </cell>
          <cell r="I21">
            <v>44.539566499999999</v>
          </cell>
          <cell r="J21">
            <v>40.2292858</v>
          </cell>
          <cell r="K21">
            <v>155.10401299999998</v>
          </cell>
          <cell r="L21">
            <v>153.6672528</v>
          </cell>
          <cell r="M21">
            <v>158.78949449999999</v>
          </cell>
          <cell r="N21">
            <v>393.51437200000004</v>
          </cell>
          <cell r="O21">
            <v>2135.0299839999998</v>
          </cell>
          <cell r="P21">
            <v>56.844848597802383</v>
          </cell>
          <cell r="Q21">
            <v>0.48939625031299161</v>
          </cell>
          <cell r="R21">
            <v>110.01809507551999</v>
          </cell>
          <cell r="S21">
            <v>2.9292150482447563</v>
          </cell>
          <cell r="T21">
            <v>0.48939625031299161</v>
          </cell>
          <cell r="V21">
            <v>0</v>
          </cell>
          <cell r="W21">
            <v>143</v>
          </cell>
          <cell r="X21">
            <v>253.01809507551999</v>
          </cell>
          <cell r="Y21">
            <v>6.736586234797703</v>
          </cell>
          <cell r="Z21">
            <v>2.4807351846872447</v>
          </cell>
          <cell r="AG21">
            <v>1</v>
          </cell>
          <cell r="AH21">
            <v>1</v>
          </cell>
          <cell r="AI21" t="str">
            <v/>
          </cell>
          <cell r="AJ21">
            <v>1</v>
          </cell>
          <cell r="AK21">
            <v>1</v>
          </cell>
          <cell r="AL21" t="str">
            <v/>
          </cell>
          <cell r="AM21"/>
          <cell r="AN21">
            <v>0</v>
          </cell>
          <cell r="AO21">
            <v>143</v>
          </cell>
          <cell r="AP21">
            <v>253.01809507551999</v>
          </cell>
          <cell r="AQ21">
            <v>6.7365682987393125</v>
          </cell>
          <cell r="AR21">
            <v>2.4252929193887369</v>
          </cell>
          <cell r="AT21">
            <v>27.968892790399998</v>
          </cell>
          <cell r="AU21">
            <v>0.74466751663121122</v>
          </cell>
          <cell r="AW21">
            <v>449.43729300000001</v>
          </cell>
          <cell r="AX21">
            <v>411.5379863</v>
          </cell>
          <cell r="AY21">
            <v>55.946250100000007</v>
          </cell>
          <cell r="AZ21">
            <v>57.811124899999996</v>
          </cell>
          <cell r="BA21">
            <v>53.303811400000001</v>
          </cell>
          <cell r="BB21">
            <v>44.158524800000002</v>
          </cell>
          <cell r="BC21">
            <v>44.158524800000002</v>
          </cell>
          <cell r="BD21">
            <v>40.658152100000002</v>
          </cell>
          <cell r="BE21">
            <v>30.011537999999998</v>
          </cell>
          <cell r="BF21">
            <v>59.073024600000004</v>
          </cell>
          <cell r="BG21">
            <v>158.78949449999999</v>
          </cell>
          <cell r="BH21">
            <v>434.93931580000003</v>
          </cell>
          <cell r="BI21">
            <v>1839.8250403</v>
          </cell>
          <cell r="BJ21">
            <v>49.046829255483637</v>
          </cell>
          <cell r="BK21">
            <v>-0.13718075665030827</v>
          </cell>
          <cell r="BL21">
            <v>94.806184326659007</v>
          </cell>
          <cell r="BM21">
            <v>2.5273831115350718</v>
          </cell>
          <cell r="BN21">
            <v>-0.13718075665030816</v>
          </cell>
          <cell r="BO21">
            <v>94.806184326659007</v>
          </cell>
          <cell r="BP21">
            <v>0</v>
          </cell>
          <cell r="BQ21">
            <v>0</v>
          </cell>
          <cell r="BR21">
            <v>94.806184326659007</v>
          </cell>
          <cell r="BS21">
            <v>2.5273831115350718</v>
          </cell>
          <cell r="BT21">
            <v>0</v>
          </cell>
          <cell r="BU21">
            <v>0</v>
          </cell>
          <cell r="BV21">
            <v>-1</v>
          </cell>
          <cell r="CB21">
            <v>1</v>
          </cell>
          <cell r="CC21">
            <v>1</v>
          </cell>
          <cell r="CD21" t="str">
            <v/>
          </cell>
          <cell r="CE21">
            <v>1</v>
          </cell>
          <cell r="CF21">
            <v>1</v>
          </cell>
          <cell r="CG21" t="str">
            <v/>
          </cell>
          <cell r="CH21"/>
        </row>
        <row r="22">
          <cell r="A22" t="str">
            <v>522 Flinders Lane, Melbourne</v>
          </cell>
          <cell r="B22" t="str">
            <v>VIC</v>
          </cell>
          <cell r="C22">
            <v>161.75929339999999</v>
          </cell>
          <cell r="D22">
            <v>62.8466393</v>
          </cell>
          <cell r="E22">
            <v>8.1722704999999998</v>
          </cell>
          <cell r="F22">
            <v>8.4281623999999997</v>
          </cell>
          <cell r="G22">
            <v>8.1474946999999993</v>
          </cell>
          <cell r="H22">
            <v>12.612232599999999</v>
          </cell>
          <cell r="I22">
            <v>13.835236</v>
          </cell>
          <cell r="J22">
            <v>23.019961599999998</v>
          </cell>
          <cell r="K22">
            <v>30.146846099999998</v>
          </cell>
          <cell r="L22">
            <v>64.528219899999996</v>
          </cell>
          <cell r="M22">
            <v>98.672109399999997</v>
          </cell>
          <cell r="N22">
            <v>128.0502654</v>
          </cell>
          <cell r="O22">
            <v>620.21873129999994</v>
          </cell>
          <cell r="P22">
            <v>436.1594453586498</v>
          </cell>
          <cell r="Q22" t="str">
            <v/>
          </cell>
          <cell r="R22">
            <v>31.959871223888996</v>
          </cell>
          <cell r="S22">
            <v>2.247529621933122</v>
          </cell>
          <cell r="T22" t="str">
            <v/>
          </cell>
          <cell r="V22">
            <v>0</v>
          </cell>
          <cell r="W22">
            <v>0</v>
          </cell>
          <cell r="X22">
            <v>31.959871223888996</v>
          </cell>
          <cell r="Y22">
            <v>22.475296219331224</v>
          </cell>
          <cell r="Z22">
            <v>-0.33909425902097901</v>
          </cell>
          <cell r="AG22">
            <v>1</v>
          </cell>
          <cell r="AH22">
            <v>1</v>
          </cell>
          <cell r="AI22" t="str">
            <v/>
          </cell>
          <cell r="AJ22">
            <v>1</v>
          </cell>
          <cell r="AK22">
            <v>1</v>
          </cell>
          <cell r="AL22" t="str">
            <v/>
          </cell>
          <cell r="AM22"/>
          <cell r="AN22">
            <v>0</v>
          </cell>
          <cell r="AO22">
            <v>0</v>
          </cell>
          <cell r="AP22">
            <v>31.959871223888996</v>
          </cell>
          <cell r="AQ22" t="str">
            <v/>
          </cell>
          <cell r="AR22" t="str">
            <v/>
          </cell>
          <cell r="AT22">
            <v>2.4808749251999997</v>
          </cell>
          <cell r="AU22" t="str">
            <v/>
          </cell>
          <cell r="AW22">
            <v>104.59128609999999</v>
          </cell>
          <cell r="AX22">
            <v>87.014903099999998</v>
          </cell>
          <cell r="AY22">
            <v>76.108255</v>
          </cell>
          <cell r="AZ22">
            <v>54.232583400000003</v>
          </cell>
          <cell r="BA22">
            <v>42.818327599999996</v>
          </cell>
          <cell r="BB22">
            <v>13.2145718</v>
          </cell>
          <cell r="BC22">
            <v>5.7671238000000002</v>
          </cell>
          <cell r="BD22">
            <v>12.655402400000002</v>
          </cell>
          <cell r="BE22">
            <v>16.484784999999999</v>
          </cell>
          <cell r="BF22">
            <v>58.982630499999999</v>
          </cell>
          <cell r="BG22">
            <v>83.1806847</v>
          </cell>
          <cell r="BH22">
            <v>87.613117000000003</v>
          </cell>
          <cell r="BI22">
            <v>642.6636704</v>
          </cell>
          <cell r="BJ22">
            <v>451.94350942334734</v>
          </cell>
          <cell r="BK22">
            <v>3.6188747561613388E-2</v>
          </cell>
          <cell r="BL22">
            <v>33.116458935711997</v>
          </cell>
          <cell r="BM22">
            <v>23.288649040585092</v>
          </cell>
          <cell r="BN22">
            <v>9.3618874756161379</v>
          </cell>
          <cell r="BO22">
            <v>33.116458935711997</v>
          </cell>
          <cell r="BP22">
            <v>0</v>
          </cell>
          <cell r="BQ22">
            <v>0</v>
          </cell>
          <cell r="BR22">
            <v>33.116458935711997</v>
          </cell>
          <cell r="BS22">
            <v>23.288649040585092</v>
          </cell>
          <cell r="BT22">
            <v>0</v>
          </cell>
          <cell r="BU22">
            <v>0</v>
          </cell>
          <cell r="BV22" t="str">
            <v/>
          </cell>
          <cell r="CB22">
            <v>1</v>
          </cell>
          <cell r="CC22">
            <v>1</v>
          </cell>
          <cell r="CD22" t="str">
            <v/>
          </cell>
          <cell r="CE22">
            <v>1</v>
          </cell>
          <cell r="CF22">
            <v>1</v>
          </cell>
          <cell r="CG22" t="str">
            <v/>
          </cell>
          <cell r="CH22"/>
        </row>
        <row r="23">
          <cell r="A23" t="str">
            <v>567 Collins Street, Melbourne</v>
          </cell>
          <cell r="B23" t="str">
            <v>VIC</v>
          </cell>
          <cell r="C23">
            <v>1013.4808399999999</v>
          </cell>
          <cell r="D23">
            <v>876.05642</v>
          </cell>
          <cell r="E23">
            <v>617.68365000000006</v>
          </cell>
          <cell r="F23">
            <v>511.49540999999999</v>
          </cell>
          <cell r="G23">
            <v>344.18180999999998</v>
          </cell>
          <cell r="H23">
            <v>129.98324</v>
          </cell>
          <cell r="I23">
            <v>75.452330000000003</v>
          </cell>
          <cell r="J23">
            <v>78.09769</v>
          </cell>
          <cell r="K23">
            <v>96.70044</v>
          </cell>
          <cell r="L23">
            <v>179.49338</v>
          </cell>
          <cell r="M23">
            <v>609.52574000000016</v>
          </cell>
          <cell r="N23">
            <v>991.59303</v>
          </cell>
          <cell r="O23">
            <v>5523.7439800000002</v>
          </cell>
          <cell r="P23">
            <v>102.16347246137714</v>
          </cell>
          <cell r="Q23">
            <v>7.5870847499033278E-3</v>
          </cell>
          <cell r="R23">
            <v>284.63852728939997</v>
          </cell>
          <cell r="S23">
            <v>5.2644837359347632</v>
          </cell>
          <cell r="T23">
            <v>7.5870847499031058E-3</v>
          </cell>
          <cell r="V23">
            <v>0</v>
          </cell>
          <cell r="W23">
            <v>0</v>
          </cell>
          <cell r="X23">
            <v>284.63852728939997</v>
          </cell>
          <cell r="Y23">
            <v>5.2644837359347632</v>
          </cell>
          <cell r="Z23">
            <v>-0.12027472322610189</v>
          </cell>
          <cell r="AG23">
            <v>1</v>
          </cell>
          <cell r="AH23">
            <v>1</v>
          </cell>
          <cell r="AI23">
            <v>1</v>
          </cell>
          <cell r="AJ23">
            <v>1</v>
          </cell>
          <cell r="AK23">
            <v>1</v>
          </cell>
          <cell r="AL23">
            <v>1</v>
          </cell>
          <cell r="AM23"/>
          <cell r="AN23">
            <v>0</v>
          </cell>
          <cell r="AO23">
            <v>0</v>
          </cell>
          <cell r="AP23">
            <v>284.63852728939997</v>
          </cell>
          <cell r="AQ23">
            <v>5.2644837359347632</v>
          </cell>
          <cell r="AR23">
            <v>-1.1750843517116527E-2</v>
          </cell>
          <cell r="AT23">
            <v>22.09497592</v>
          </cell>
          <cell r="AU23">
            <v>0.40865388984550849</v>
          </cell>
          <cell r="AW23">
            <v>724.31359999999995</v>
          </cell>
          <cell r="AX23">
            <v>630.5490299999999</v>
          </cell>
          <cell r="AY23">
            <v>289.16410999999999</v>
          </cell>
          <cell r="AZ23">
            <v>297.45292999999998</v>
          </cell>
          <cell r="BA23">
            <v>146.43467999999999</v>
          </cell>
          <cell r="BB23">
            <v>79.406379999999999</v>
          </cell>
          <cell r="BC23">
            <v>70.832599999999999</v>
          </cell>
          <cell r="BD23">
            <v>66.745039999999989</v>
          </cell>
          <cell r="BE23">
            <v>71.069519999999997</v>
          </cell>
          <cell r="BF23">
            <v>207.27482999999998</v>
          </cell>
          <cell r="BG23">
            <v>626.09753999999998</v>
          </cell>
          <cell r="BH23">
            <v>752.62426000000005</v>
          </cell>
          <cell r="BI23">
            <v>3961.9645199999991</v>
          </cell>
          <cell r="BJ23">
            <v>73.177149020817424</v>
          </cell>
          <cell r="BK23">
            <v>-0.28372492381284298</v>
          </cell>
          <cell r="BL23">
            <v>204.16003171559996</v>
          </cell>
          <cell r="BM23">
            <v>3.7708184890427221</v>
          </cell>
          <cell r="BN23">
            <v>-0.28372492381284287</v>
          </cell>
          <cell r="BO23">
            <v>219.93203171559995</v>
          </cell>
          <cell r="BP23">
            <v>0</v>
          </cell>
          <cell r="BQ23">
            <v>15.772</v>
          </cell>
          <cell r="BR23">
            <v>219.93203171559995</v>
          </cell>
          <cell r="BS23">
            <v>4.0621259928152016</v>
          </cell>
          <cell r="BT23">
            <v>0</v>
          </cell>
          <cell r="BU23">
            <v>0</v>
          </cell>
          <cell r="BV23">
            <v>-1</v>
          </cell>
          <cell r="CB23">
            <v>1</v>
          </cell>
          <cell r="CC23">
            <v>1</v>
          </cell>
          <cell r="CD23">
            <v>1</v>
          </cell>
          <cell r="CE23">
            <v>1</v>
          </cell>
          <cell r="CF23">
            <v>1</v>
          </cell>
          <cell r="CG23">
            <v>1</v>
          </cell>
          <cell r="CH23"/>
        </row>
        <row r="24">
          <cell r="A24" t="str">
            <v>6 O'Connell Street, Sydney</v>
          </cell>
          <cell r="B24" t="str">
            <v>NSW</v>
          </cell>
          <cell r="C24">
            <v>340.88130269999999</v>
          </cell>
          <cell r="D24">
            <v>305.78434250000004</v>
          </cell>
          <cell r="E24">
            <v>184.07938060000001</v>
          </cell>
          <cell r="F24">
            <v>87.09882069999999</v>
          </cell>
          <cell r="G24">
            <v>41.529310299999999</v>
          </cell>
          <cell r="H24">
            <v>37.237402299999999</v>
          </cell>
          <cell r="I24">
            <v>33.524000000000001</v>
          </cell>
          <cell r="J24">
            <v>29.711956999999998</v>
          </cell>
          <cell r="K24">
            <v>46.705580699999999</v>
          </cell>
          <cell r="L24">
            <v>87.396197999999998</v>
          </cell>
          <cell r="M24">
            <v>45.0028358</v>
          </cell>
          <cell r="N24">
            <v>164.4274839</v>
          </cell>
          <cell r="O24">
            <v>1403.3786144999997</v>
          </cell>
          <cell r="P24">
            <v>95.870982395376458</v>
          </cell>
          <cell r="Q24">
            <v>-0.34095848096342696</v>
          </cell>
          <cell r="R24">
            <v>72.316100005184978</v>
          </cell>
          <cell r="S24">
            <v>4.9402317228337482</v>
          </cell>
          <cell r="T24">
            <v>-0.34095848096342718</v>
          </cell>
          <cell r="V24">
            <v>0</v>
          </cell>
          <cell r="W24">
            <v>28.6</v>
          </cell>
          <cell r="X24">
            <v>100.91610000518497</v>
          </cell>
          <cell r="Y24">
            <v>6.9130559878602389</v>
          </cell>
          <cell r="Z24">
            <v>-0.21716798115210079</v>
          </cell>
          <cell r="AG24">
            <v>1</v>
          </cell>
          <cell r="AH24" t="str">
            <v/>
          </cell>
          <cell r="AI24" t="str">
            <v/>
          </cell>
          <cell r="AJ24">
            <v>1</v>
          </cell>
          <cell r="AK24" t="str">
            <v/>
          </cell>
          <cell r="AL24" t="str">
            <v/>
          </cell>
          <cell r="AM24"/>
          <cell r="AN24">
            <v>0</v>
          </cell>
          <cell r="AO24">
            <v>28.6</v>
          </cell>
          <cell r="AP24">
            <v>100.91610000518497</v>
          </cell>
          <cell r="AQ24">
            <v>6.8940238557462648</v>
          </cell>
          <cell r="AR24">
            <v>-8.0316833486661077E-2</v>
          </cell>
          <cell r="AT24">
            <v>18.384259849949995</v>
          </cell>
          <cell r="AU24">
            <v>1.2559098693794315</v>
          </cell>
          <cell r="AW24">
            <v>304.69041379999999</v>
          </cell>
          <cell r="AX24">
            <v>246.34864960000002</v>
          </cell>
          <cell r="AY24">
            <v>142.29354839999999</v>
          </cell>
          <cell r="AZ24">
            <v>68.780024799999993</v>
          </cell>
          <cell r="BA24">
            <v>36.318454599999995</v>
          </cell>
          <cell r="BB24">
            <v>36.786739699999998</v>
          </cell>
          <cell r="BC24">
            <v>31.559064500000002</v>
          </cell>
          <cell r="BD24">
            <v>56.490408900000006</v>
          </cell>
          <cell r="BE24">
            <v>77.284776600000001</v>
          </cell>
          <cell r="BF24">
            <v>87.396197999999998</v>
          </cell>
          <cell r="BG24">
            <v>196.23164980000001</v>
          </cell>
          <cell r="BH24">
            <v>305.6607985</v>
          </cell>
          <cell r="BI24">
            <v>1589.8407271999999</v>
          </cell>
          <cell r="BJ24">
            <v>108.99472983052706</v>
          </cell>
          <cell r="BK24">
            <v>0.13688967305068034</v>
          </cell>
          <cell r="BL24">
            <v>81.924492672616012</v>
          </cell>
          <cell r="BM24">
            <v>5.61649842816706</v>
          </cell>
          <cell r="BN24">
            <v>0.13688967305068056</v>
          </cell>
          <cell r="BO24">
            <v>81.924492672616012</v>
          </cell>
          <cell r="BP24">
            <v>0</v>
          </cell>
          <cell r="BQ24">
            <v>0</v>
          </cell>
          <cell r="BR24">
            <v>81.924492672616012</v>
          </cell>
          <cell r="BS24">
            <v>5.61649842816706</v>
          </cell>
          <cell r="BT24">
            <v>0</v>
          </cell>
          <cell r="BU24">
            <v>0</v>
          </cell>
          <cell r="BV24">
            <v>-1</v>
          </cell>
          <cell r="CB24">
            <v>1</v>
          </cell>
          <cell r="CC24" t="str">
            <v/>
          </cell>
          <cell r="CD24" t="str">
            <v/>
          </cell>
          <cell r="CE24">
            <v>1</v>
          </cell>
          <cell r="CF24" t="str">
            <v/>
          </cell>
          <cell r="CG24" t="str">
            <v/>
          </cell>
          <cell r="CH24"/>
        </row>
        <row r="25">
          <cell r="A25" t="str">
            <v>60 Martin Place, Sydney</v>
          </cell>
          <cell r="B25" t="str">
            <v>NSW</v>
          </cell>
          <cell r="C25">
            <v>632.43565999999998</v>
          </cell>
          <cell r="D25">
            <v>583.83983690000002</v>
          </cell>
          <cell r="E25">
            <v>472.38555709999997</v>
          </cell>
          <cell r="F25">
            <v>466.13695770000004</v>
          </cell>
          <cell r="G25">
            <v>271.55057539999996</v>
          </cell>
          <cell r="H25">
            <v>284.2737042</v>
          </cell>
          <cell r="I25">
            <v>283.3144739</v>
          </cell>
          <cell r="J25">
            <v>261.49754509999997</v>
          </cell>
          <cell r="K25">
            <v>291.92010999999997</v>
          </cell>
          <cell r="L25">
            <v>287.47064469999998</v>
          </cell>
          <cell r="M25">
            <v>409.18286469999998</v>
          </cell>
          <cell r="N25">
            <v>573.04851619999999</v>
          </cell>
          <cell r="O25">
            <v>4817.0564458999997</v>
          </cell>
          <cell r="P25">
            <v>122.65286732155451</v>
          </cell>
          <cell r="Q25">
            <v>-0.13241931469642976</v>
          </cell>
          <cell r="R25">
            <v>248.22291865722698</v>
          </cell>
          <cell r="S25">
            <v>6.3203022530797037</v>
          </cell>
          <cell r="T25">
            <v>-0.13241931469642998</v>
          </cell>
          <cell r="V25">
            <v>0.49885945200000004</v>
          </cell>
          <cell r="W25">
            <v>0</v>
          </cell>
          <cell r="X25">
            <v>248.72177810922699</v>
          </cell>
          <cell r="Y25">
            <v>6.3330043135320651</v>
          </cell>
          <cell r="Z25">
            <v>-0.3453492798263621</v>
          </cell>
          <cell r="AG25">
            <v>1</v>
          </cell>
          <cell r="AH25">
            <v>1</v>
          </cell>
          <cell r="AI25" t="str">
            <v/>
          </cell>
          <cell r="AJ25">
            <v>1</v>
          </cell>
          <cell r="AK25">
            <v>1</v>
          </cell>
          <cell r="AL25" t="str">
            <v/>
          </cell>
          <cell r="AM25"/>
          <cell r="AN25">
            <v>0.49885945200000004</v>
          </cell>
          <cell r="AO25">
            <v>0</v>
          </cell>
          <cell r="AP25">
            <v>248.72177810922699</v>
          </cell>
          <cell r="AQ25">
            <v>6.3330043135320651</v>
          </cell>
          <cell r="AR25">
            <v>-0.13067571733814587</v>
          </cell>
          <cell r="AT25">
            <v>63.103439441289993</v>
          </cell>
          <cell r="AU25">
            <v>1.6067525619123639</v>
          </cell>
          <cell r="AW25">
            <v>558.67752760000008</v>
          </cell>
          <cell r="AX25">
            <v>547.56495140000004</v>
          </cell>
          <cell r="AY25">
            <v>367.9378251</v>
          </cell>
          <cell r="AZ25">
            <v>326.92673869999999</v>
          </cell>
          <cell r="BA25">
            <v>269.33081249999998</v>
          </cell>
          <cell r="BB25">
            <v>25.680821299999998</v>
          </cell>
          <cell r="BC25">
            <v>144.9206385</v>
          </cell>
          <cell r="BD25">
            <v>541.56586259999995</v>
          </cell>
          <cell r="BE25">
            <v>108.05230779999999</v>
          </cell>
          <cell r="BF25">
            <v>477.23998389999997</v>
          </cell>
          <cell r="BG25">
            <v>409.18286469999998</v>
          </cell>
          <cell r="BH25">
            <v>536.21891650000009</v>
          </cell>
          <cell r="BI25">
            <v>4313.2992506000001</v>
          </cell>
          <cell r="BJ25">
            <v>109.82609953684253</v>
          </cell>
          <cell r="BK25">
            <v>-0.10457780616807355</v>
          </cell>
          <cell r="BL25">
            <v>222.26431038341804</v>
          </cell>
          <cell r="BM25">
            <v>5.6593389091334965</v>
          </cell>
          <cell r="BN25">
            <v>-0.10457780616807344</v>
          </cell>
          <cell r="BO25">
            <v>222.26431038341804</v>
          </cell>
          <cell r="BP25">
            <v>0</v>
          </cell>
          <cell r="BQ25">
            <v>0</v>
          </cell>
          <cell r="BR25">
            <v>222.26431038341804</v>
          </cell>
          <cell r="BS25">
            <v>5.6593389091334965</v>
          </cell>
          <cell r="BT25">
            <v>0</v>
          </cell>
          <cell r="BU25">
            <v>0</v>
          </cell>
          <cell r="BV25">
            <v>-1</v>
          </cell>
          <cell r="CB25">
            <v>1</v>
          </cell>
          <cell r="CC25">
            <v>1</v>
          </cell>
          <cell r="CD25" t="str">
            <v/>
          </cell>
          <cell r="CE25">
            <v>1</v>
          </cell>
          <cell r="CF25">
            <v>1</v>
          </cell>
          <cell r="CG25" t="str">
            <v/>
          </cell>
          <cell r="CH25"/>
        </row>
      </sheetData>
      <sheetData sheetId="8"/>
      <sheetData sheetId="9"/>
      <sheetData sheetId="10">
        <row r="2">
          <cell r="BH2">
            <v>60</v>
          </cell>
          <cell r="BI2">
            <v>61</v>
          </cell>
          <cell r="BJ2">
            <v>62</v>
          </cell>
          <cell r="BK2">
            <v>63</v>
          </cell>
          <cell r="BL2">
            <v>64</v>
          </cell>
          <cell r="BM2">
            <v>65</v>
          </cell>
        </row>
        <row r="6">
          <cell r="A6" t="str">
            <v>1 Market Street, Sydney</v>
          </cell>
          <cell r="B6" t="str">
            <v>NSW</v>
          </cell>
          <cell r="C6" t="str">
            <v>GP</v>
          </cell>
          <cell r="D6">
            <v>139.34067999999999</v>
          </cell>
          <cell r="E6">
            <v>137.85839999999999</v>
          </cell>
          <cell r="F6">
            <v>128.97316000000001</v>
          </cell>
          <cell r="G6">
            <v>138.36604</v>
          </cell>
          <cell r="H6">
            <v>154.27336</v>
          </cell>
          <cell r="I6">
            <v>147.51451</v>
          </cell>
          <cell r="J6">
            <v>170.81683999999998</v>
          </cell>
          <cell r="K6">
            <v>181.72135999999998</v>
          </cell>
          <cell r="L6">
            <v>199.35628</v>
          </cell>
          <cell r="M6">
            <v>130.02452</v>
          </cell>
          <cell r="N6">
            <v>157.55199999999999</v>
          </cell>
          <cell r="O6">
            <v>137.36668</v>
          </cell>
          <cell r="P6">
            <v>1823.1638299999997</v>
          </cell>
          <cell r="Q6">
            <v>62.534989006767432</v>
          </cell>
          <cell r="R6">
            <v>-3.5348845183047706E-2</v>
          </cell>
          <cell r="S6">
            <v>0</v>
          </cell>
          <cell r="T6">
            <v>0</v>
          </cell>
          <cell r="U6" t="str">
            <v/>
          </cell>
          <cell r="V6">
            <v>1330.9095958999999</v>
          </cell>
          <cell r="W6">
            <v>45.650541974940225</v>
          </cell>
          <cell r="X6"/>
          <cell r="Y6" t="str">
            <v>QLD</v>
          </cell>
          <cell r="Z6">
            <v>0.73</v>
          </cell>
          <cell r="AA6">
            <v>0.15</v>
          </cell>
          <cell r="AC6">
            <v>1</v>
          </cell>
          <cell r="AD6">
            <v>1</v>
          </cell>
          <cell r="AE6" t="str">
            <v/>
          </cell>
          <cell r="AF6">
            <v>1</v>
          </cell>
          <cell r="AG6">
            <v>1</v>
          </cell>
          <cell r="AH6" t="str">
            <v/>
          </cell>
          <cell r="AI6">
            <v>1</v>
          </cell>
          <cell r="AJ6">
            <v>1</v>
          </cell>
          <cell r="AK6" t="str">
            <v/>
          </cell>
          <cell r="AL6"/>
          <cell r="AM6">
            <v>164.08474469999996</v>
          </cell>
          <cell r="AN6">
            <v>5.6281490106090679</v>
          </cell>
          <cell r="AP6">
            <v>109.38982979999999</v>
          </cell>
          <cell r="AQ6">
            <v>3.7520993404060463</v>
          </cell>
          <cell r="AS6">
            <v>135.07728</v>
          </cell>
          <cell r="AT6">
            <v>135.82488000000001</v>
          </cell>
          <cell r="AU6">
            <v>136.01112000000001</v>
          </cell>
          <cell r="AV6">
            <v>143.24451999999999</v>
          </cell>
          <cell r="AW6">
            <v>147.82643999999999</v>
          </cell>
          <cell r="AX6">
            <v>154.11444</v>
          </cell>
          <cell r="AY6">
            <v>200.51115999999999</v>
          </cell>
          <cell r="AZ6">
            <v>196.54928000000001</v>
          </cell>
          <cell r="BA6">
            <v>179.97672</v>
          </cell>
          <cell r="BB6">
            <v>150.21392</v>
          </cell>
          <cell r="BC6">
            <v>157.55199999999999</v>
          </cell>
          <cell r="BD6">
            <v>137.36668</v>
          </cell>
          <cell r="BE6">
            <v>1874.2684399999998</v>
          </cell>
          <cell r="BF6">
            <v>64.264304474541404</v>
          </cell>
          <cell r="BG6">
            <v>2.7653566351260261E-2</v>
          </cell>
          <cell r="BH6">
            <v>0</v>
          </cell>
          <cell r="BI6">
            <v>0</v>
          </cell>
          <cell r="BJ6" t="str">
            <v/>
          </cell>
          <cell r="BK6">
            <v>1274.5025392</v>
          </cell>
          <cell r="BL6">
            <v>43.699727042688153</v>
          </cell>
          <cell r="BM6">
            <v>-4.2733664220743983E-2</v>
          </cell>
        </row>
        <row r="7">
          <cell r="A7" t="str">
            <v>105-151 Miller Street, North Sydney</v>
          </cell>
          <cell r="B7" t="str">
            <v>NSW</v>
          </cell>
          <cell r="C7" t="str">
            <v>GP</v>
          </cell>
          <cell r="D7">
            <v>33.054259999999999</v>
          </cell>
          <cell r="E7">
            <v>34.750459999999997</v>
          </cell>
          <cell r="F7">
            <v>34.082560000000001</v>
          </cell>
          <cell r="G7">
            <v>36.606940000000002</v>
          </cell>
          <cell r="H7">
            <v>37.816459999999999</v>
          </cell>
          <cell r="I7">
            <v>38.252019999999995</v>
          </cell>
          <cell r="J7">
            <v>41.082320000000003</v>
          </cell>
          <cell r="K7">
            <v>28.7652</v>
          </cell>
          <cell r="L7">
            <v>33.831559999999996</v>
          </cell>
          <cell r="M7">
            <v>29.432380000000002</v>
          </cell>
          <cell r="N7">
            <v>31.05162</v>
          </cell>
          <cell r="O7">
            <v>32.869980000000005</v>
          </cell>
          <cell r="P7">
            <v>411.5957600000001</v>
          </cell>
          <cell r="Q7" t="str">
            <v/>
          </cell>
          <cell r="R7" t="str">
            <v/>
          </cell>
          <cell r="S7">
            <v>0</v>
          </cell>
          <cell r="T7" t="str">
            <v/>
          </cell>
          <cell r="U7" t="str">
            <v/>
          </cell>
          <cell r="V7">
            <v>300.46490480000006</v>
          </cell>
          <cell r="W7" t="str">
            <v/>
          </cell>
          <cell r="X7"/>
          <cell r="Y7" t="str">
            <v>VIC</v>
          </cell>
          <cell r="Z7">
            <v>0.85</v>
          </cell>
          <cell r="AA7">
            <v>7.0000000000000007E-2</v>
          </cell>
          <cell r="AC7" t="str">
            <v/>
          </cell>
          <cell r="AD7" t="str">
            <v/>
          </cell>
          <cell r="AE7" t="str">
            <v/>
          </cell>
          <cell r="AF7" t="str">
            <v/>
          </cell>
          <cell r="AG7" t="str">
            <v/>
          </cell>
          <cell r="AH7" t="str">
            <v/>
          </cell>
          <cell r="AI7" t="str">
            <v/>
          </cell>
          <cell r="AJ7" t="str">
            <v/>
          </cell>
          <cell r="AK7" t="str">
            <v/>
          </cell>
          <cell r="AL7"/>
          <cell r="AM7">
            <v>37.043618400000007</v>
          </cell>
          <cell r="AN7" t="str">
            <v/>
          </cell>
          <cell r="AP7">
            <v>24.695745600000006</v>
          </cell>
          <cell r="AQ7" t="str">
            <v/>
          </cell>
          <cell r="AS7">
            <v>33.324440000000003</v>
          </cell>
          <cell r="AT7">
            <v>30.535540000000001</v>
          </cell>
          <cell r="AU7">
            <v>29.91506</v>
          </cell>
          <cell r="AV7">
            <v>31.391220000000001</v>
          </cell>
          <cell r="AW7">
            <v>31.575299999999999</v>
          </cell>
          <cell r="AX7">
            <v>31.34928</v>
          </cell>
          <cell r="AY7">
            <v>32.763500000000001</v>
          </cell>
          <cell r="AZ7">
            <v>33.697879999999998</v>
          </cell>
          <cell r="BA7">
            <v>35.935360000000003</v>
          </cell>
          <cell r="BB7">
            <v>35.758940000000003</v>
          </cell>
          <cell r="BC7">
            <v>31.05162</v>
          </cell>
          <cell r="BD7">
            <v>32.869980000000005</v>
          </cell>
          <cell r="BE7">
            <v>390.16811999999999</v>
          </cell>
          <cell r="BF7" t="str">
            <v/>
          </cell>
          <cell r="BG7" t="str">
            <v/>
          </cell>
          <cell r="BH7">
            <v>0</v>
          </cell>
          <cell r="BI7" t="str">
            <v/>
          </cell>
          <cell r="BJ7" t="str">
            <v/>
          </cell>
          <cell r="BK7">
            <v>265.31432160000003</v>
          </cell>
          <cell r="BL7" t="str">
            <v/>
          </cell>
          <cell r="BM7" t="str">
            <v/>
          </cell>
        </row>
        <row r="8">
          <cell r="A8" t="str">
            <v>117 Clarence Street, Sydney</v>
          </cell>
          <cell r="B8" t="str">
            <v>NSW</v>
          </cell>
          <cell r="C8" t="str">
            <v>GP</v>
          </cell>
          <cell r="D8">
            <v>47.098416</v>
          </cell>
          <cell r="E8">
            <v>46.484375999999997</v>
          </cell>
          <cell r="F8">
            <v>44.385168</v>
          </cell>
          <cell r="G8">
            <v>48.390936000000004</v>
          </cell>
          <cell r="H8">
            <v>54.542375999999997</v>
          </cell>
          <cell r="I8">
            <v>54.316535999999999</v>
          </cell>
          <cell r="J8">
            <v>65.270663999999996</v>
          </cell>
          <cell r="K8">
            <v>73.787016000000008</v>
          </cell>
          <cell r="L8">
            <v>89.299464</v>
          </cell>
          <cell r="M8">
            <v>50.828663999999996</v>
          </cell>
          <cell r="N8">
            <v>56.835647999999999</v>
          </cell>
          <cell r="O8">
            <v>53.407728000000006</v>
          </cell>
          <cell r="P8">
            <v>684.64699199999995</v>
          </cell>
          <cell r="Q8">
            <v>59.452838013859221</v>
          </cell>
          <cell r="R8">
            <v>0.14101142468154726</v>
          </cell>
          <cell r="S8">
            <v>0</v>
          </cell>
          <cell r="T8">
            <v>0</v>
          </cell>
          <cell r="U8" t="str">
            <v/>
          </cell>
          <cell r="V8">
            <v>499.79230415999996</v>
          </cell>
          <cell r="W8">
            <v>43.40057175011723</v>
          </cell>
          <cell r="X8"/>
          <cell r="Y8" t="str">
            <v>WA</v>
          </cell>
          <cell r="Z8">
            <v>0.51</v>
          </cell>
          <cell r="AA8">
            <v>0.04</v>
          </cell>
          <cell r="AC8">
            <v>1</v>
          </cell>
          <cell r="AD8">
            <v>1</v>
          </cell>
          <cell r="AE8" t="str">
            <v/>
          </cell>
          <cell r="AF8">
            <v>1</v>
          </cell>
          <cell r="AG8">
            <v>1</v>
          </cell>
          <cell r="AH8" t="str">
            <v/>
          </cell>
          <cell r="AI8">
            <v>1</v>
          </cell>
          <cell r="AJ8">
            <v>1</v>
          </cell>
          <cell r="AK8" t="str">
            <v/>
          </cell>
          <cell r="AL8"/>
          <cell r="AM8">
            <v>61.618229279999994</v>
          </cell>
          <cell r="AN8">
            <v>5.3507554212473298</v>
          </cell>
          <cell r="AP8">
            <v>41.078819519999996</v>
          </cell>
          <cell r="AQ8">
            <v>3.5671702808315531</v>
          </cell>
          <cell r="AS8">
            <v>50.834688</v>
          </cell>
          <cell r="AT8">
            <v>54.179136</v>
          </cell>
          <cell r="AU8">
            <v>58.072056000000003</v>
          </cell>
          <cell r="AV8">
            <v>61.741440000000004</v>
          </cell>
          <cell r="AW8">
            <v>62.822423999999998</v>
          </cell>
          <cell r="AX8">
            <v>79.608792000000008</v>
          </cell>
          <cell r="AY8">
            <v>88.915272000000002</v>
          </cell>
          <cell r="AZ8"/>
          <cell r="BA8"/>
          <cell r="BB8"/>
          <cell r="BC8"/>
          <cell r="BD8"/>
          <cell r="BE8">
            <v>456.17380800000001</v>
          </cell>
          <cell r="BF8" t="str">
            <v/>
          </cell>
          <cell r="BG8" t="str">
            <v/>
          </cell>
          <cell r="BH8">
            <v>0</v>
          </cell>
          <cell r="BI8" t="str">
            <v/>
          </cell>
          <cell r="BJ8" t="str">
            <v/>
          </cell>
          <cell r="BK8">
            <v>310.19818944000002</v>
          </cell>
          <cell r="BL8" t="str">
            <v/>
          </cell>
          <cell r="BM8" t="str">
            <v/>
          </cell>
        </row>
        <row r="9">
          <cell r="A9" t="str">
            <v>120 Collins Street, Melbourne</v>
          </cell>
          <cell r="B9" t="str">
            <v>VIC</v>
          </cell>
          <cell r="C9" t="str">
            <v>GP</v>
          </cell>
          <cell r="D9">
            <v>313.56590099999994</v>
          </cell>
          <cell r="E9">
            <v>307.69094100000001</v>
          </cell>
          <cell r="F9">
            <v>296.44321200000002</v>
          </cell>
          <cell r="G9">
            <v>286.19742900000006</v>
          </cell>
          <cell r="H9">
            <v>296.36368999999996</v>
          </cell>
          <cell r="I9">
            <v>277.20147300000002</v>
          </cell>
          <cell r="J9">
            <v>298.93022100000002</v>
          </cell>
          <cell r="K9">
            <v>283.140039</v>
          </cell>
          <cell r="L9">
            <v>297.28191200000003</v>
          </cell>
          <cell r="M9">
            <v>264.97743799999995</v>
          </cell>
          <cell r="N9">
            <v>339.42720899999995</v>
          </cell>
          <cell r="O9">
            <v>310.12845600000003</v>
          </cell>
          <cell r="P9">
            <v>3571.3479209999996</v>
          </cell>
          <cell r="Q9">
            <v>56.699672170968334</v>
          </cell>
          <cell r="R9">
            <v>-1.304549969180635E-2</v>
          </cell>
          <cell r="S9">
            <v>2428.51658628</v>
          </cell>
          <cell r="T9">
            <v>38.555777076258472</v>
          </cell>
          <cell r="U9">
            <v>-8.0645123000586572E-2</v>
          </cell>
          <cell r="V9">
            <v>3035.6457328499996</v>
          </cell>
          <cell r="W9">
            <v>48.194721345323089</v>
          </cell>
          <cell r="X9"/>
          <cell r="Y9" t="str">
            <v>GP</v>
          </cell>
          <cell r="Z9">
            <v>0.73</v>
          </cell>
          <cell r="AA9">
            <v>0.06</v>
          </cell>
          <cell r="AC9">
            <v>1</v>
          </cell>
          <cell r="AD9">
            <v>1</v>
          </cell>
          <cell r="AE9" t="str">
            <v/>
          </cell>
          <cell r="AF9">
            <v>1</v>
          </cell>
          <cell r="AG9">
            <v>1</v>
          </cell>
          <cell r="AH9" t="str">
            <v/>
          </cell>
          <cell r="AI9">
            <v>1</v>
          </cell>
          <cell r="AJ9">
            <v>1</v>
          </cell>
          <cell r="AK9" t="str">
            <v/>
          </cell>
          <cell r="AL9"/>
          <cell r="AM9">
            <v>321.42131288999997</v>
          </cell>
          <cell r="AN9">
            <v>5.1029704953871509</v>
          </cell>
          <cell r="AP9">
            <v>249.99435446999999</v>
          </cell>
          <cell r="AQ9">
            <v>3.9689770519677836</v>
          </cell>
          <cell r="AS9">
            <v>323.21026000000001</v>
          </cell>
          <cell r="AT9">
            <v>322.24539399999998</v>
          </cell>
          <cell r="AU9">
            <v>296.40028899999999</v>
          </cell>
          <cell r="AV9">
            <v>304.25395199999997</v>
          </cell>
          <cell r="AW9">
            <v>271.95147800000001</v>
          </cell>
          <cell r="AX9">
            <v>270.97039899999999</v>
          </cell>
          <cell r="AY9">
            <v>308.84692100000001</v>
          </cell>
          <cell r="AZ9">
            <v>309.09634199999999</v>
          </cell>
          <cell r="BA9">
            <v>310.09410700000001</v>
          </cell>
          <cell r="BB9">
            <v>287.54980399999999</v>
          </cell>
          <cell r="BC9">
            <v>339.427209</v>
          </cell>
          <cell r="BD9">
            <v>311.38380299999994</v>
          </cell>
          <cell r="BE9">
            <v>3655.4299579999997</v>
          </cell>
          <cell r="BF9">
            <v>58.392050637764264</v>
          </cell>
          <cell r="BG9">
            <v>2.984811731702508E-2</v>
          </cell>
          <cell r="BH9">
            <v>0</v>
          </cell>
          <cell r="BI9">
            <v>0</v>
          </cell>
          <cell r="BJ9">
            <v>-1</v>
          </cell>
          <cell r="BK9">
            <v>2887.7896668200001</v>
          </cell>
          <cell r="BL9">
            <v>46.129720003833775</v>
          </cell>
          <cell r="BM9">
            <v>-4.2847043905352988E-2</v>
          </cell>
        </row>
        <row r="10">
          <cell r="A10" t="str">
            <v>126 Phillip Street, Sydney</v>
          </cell>
          <cell r="B10" t="str">
            <v>NSW</v>
          </cell>
          <cell r="C10" t="str">
            <v>GP</v>
          </cell>
          <cell r="D10">
            <v>197.77316619999999</v>
          </cell>
          <cell r="E10">
            <v>209.41296020000004</v>
          </cell>
          <cell r="F10">
            <v>194.73692109999999</v>
          </cell>
          <cell r="G10">
            <v>216.4705142</v>
          </cell>
          <cell r="H10">
            <v>237.55065619999996</v>
          </cell>
          <cell r="I10">
            <v>231.3982202</v>
          </cell>
          <cell r="J10">
            <v>273.82472219999994</v>
          </cell>
          <cell r="K10">
            <v>287.00662619999997</v>
          </cell>
          <cell r="L10">
            <v>313.43873820000005</v>
          </cell>
          <cell r="M10">
            <v>217.52465510000005</v>
          </cell>
          <cell r="N10">
            <v>218.13594819999997</v>
          </cell>
          <cell r="O10">
            <v>203.05067819999999</v>
          </cell>
          <cell r="P10">
            <v>2800.3238062</v>
          </cell>
          <cell r="Q10">
            <v>67.207556284619884</v>
          </cell>
          <cell r="R10">
            <v>8.7730533103260955E-2</v>
          </cell>
          <cell r="S10">
            <v>0</v>
          </cell>
          <cell r="T10">
            <v>0</v>
          </cell>
          <cell r="U10">
            <v>-1</v>
          </cell>
          <cell r="V10">
            <v>2044.236378526</v>
          </cell>
          <cell r="W10">
            <v>49.061516087772517</v>
          </cell>
          <cell r="X10"/>
          <cell r="Y10" t="str">
            <v>AU</v>
          </cell>
          <cell r="Z10">
            <v>0.68</v>
          </cell>
          <cell r="AA10">
            <v>0.09</v>
          </cell>
          <cell r="AB10"/>
          <cell r="AC10">
            <v>1</v>
          </cell>
          <cell r="AD10">
            <v>1</v>
          </cell>
          <cell r="AE10">
            <v>1</v>
          </cell>
          <cell r="AF10">
            <v>1</v>
          </cell>
          <cell r="AG10">
            <v>1</v>
          </cell>
          <cell r="AH10">
            <v>1</v>
          </cell>
          <cell r="AI10">
            <v>1</v>
          </cell>
          <cell r="AJ10">
            <v>1</v>
          </cell>
          <cell r="AK10">
            <v>1</v>
          </cell>
          <cell r="AL10"/>
          <cell r="AM10">
            <v>252.02914255799999</v>
          </cell>
          <cell r="AN10">
            <v>6.0486800656157893</v>
          </cell>
          <cell r="AP10">
            <v>168.01942837199999</v>
          </cell>
          <cell r="AQ10">
            <v>4.0324533770771938</v>
          </cell>
          <cell r="AS10">
            <v>207.85499900000002</v>
          </cell>
          <cell r="AT10">
            <v>222.10737099999997</v>
          </cell>
          <cell r="AU10">
            <v>234.50822600000001</v>
          </cell>
          <cell r="AV10">
            <v>243.848299</v>
          </cell>
          <cell r="AW10">
            <v>253.452934</v>
          </cell>
          <cell r="AX10">
            <v>276.25332399999996</v>
          </cell>
          <cell r="AY10">
            <v>306.98726900000003</v>
          </cell>
          <cell r="AZ10">
            <v>310.46088099999997</v>
          </cell>
          <cell r="BA10">
            <v>297.02665300000001</v>
          </cell>
          <cell r="BB10">
            <v>241.26316599999996</v>
          </cell>
          <cell r="BC10">
            <v>218.13594799999998</v>
          </cell>
          <cell r="BD10">
            <v>203.05067799999998</v>
          </cell>
          <cell r="BE10">
            <v>3014.9497479999995</v>
          </cell>
          <cell r="BF10">
            <v>72.364293638316511</v>
          </cell>
          <cell r="BG10">
            <v>7.6728535283416166E-2</v>
          </cell>
          <cell r="BH10">
            <v>0</v>
          </cell>
          <cell r="BI10">
            <v>0</v>
          </cell>
          <cell r="BJ10" t="str">
            <v/>
          </cell>
          <cell r="BK10">
            <v>2050.1658286399997</v>
          </cell>
          <cell r="BL10">
            <v>49.20771967405522</v>
          </cell>
          <cell r="BM10">
            <v>2.9800054694832934E-3</v>
          </cell>
        </row>
        <row r="11">
          <cell r="A11" t="str">
            <v>135 King Street, Sydney</v>
          </cell>
          <cell r="B11" t="str">
            <v>NSW</v>
          </cell>
          <cell r="C11" t="str">
            <v>GP</v>
          </cell>
          <cell r="D11">
            <v>102.10172</v>
          </cell>
          <cell r="E11">
            <v>106.61608</v>
          </cell>
          <cell r="F11">
            <v>96.139200000000002</v>
          </cell>
          <cell r="G11">
            <v>105.47008</v>
          </cell>
          <cell r="H11">
            <v>119.69019999999999</v>
          </cell>
          <cell r="I11">
            <v>120.85652</v>
          </cell>
          <cell r="J11">
            <v>139.60776000000001</v>
          </cell>
          <cell r="K11">
            <v>150.73311999999999</v>
          </cell>
          <cell r="L11">
            <v>165.54872</v>
          </cell>
          <cell r="M11">
            <v>103.06276</v>
          </cell>
          <cell r="N11">
            <v>109.44036</v>
          </cell>
          <cell r="O11">
            <v>96.309160000000006</v>
          </cell>
          <cell r="P11">
            <v>1415.5756800000001</v>
          </cell>
          <cell r="Q11">
            <v>51.922579887907517</v>
          </cell>
          <cell r="R11">
            <v>0.11398083714722529</v>
          </cell>
          <cell r="S11">
            <v>0</v>
          </cell>
          <cell r="T11">
            <v>0</v>
          </cell>
          <cell r="U11" t="str">
            <v/>
          </cell>
          <cell r="V11">
            <v>1033.3702464</v>
          </cell>
          <cell r="W11">
            <v>37.903483318172484</v>
          </cell>
          <cell r="X11"/>
          <cell r="AC11">
            <v>1</v>
          </cell>
          <cell r="AD11">
            <v>1</v>
          </cell>
          <cell r="AE11" t="str">
            <v/>
          </cell>
          <cell r="AF11">
            <v>1</v>
          </cell>
          <cell r="AG11">
            <v>1</v>
          </cell>
          <cell r="AH11" t="str">
            <v/>
          </cell>
          <cell r="AI11">
            <v>1</v>
          </cell>
          <cell r="AJ11">
            <v>1</v>
          </cell>
          <cell r="AK11" t="str">
            <v/>
          </cell>
          <cell r="AL11"/>
          <cell r="AM11">
            <v>127.40181120000001</v>
          </cell>
          <cell r="AN11">
            <v>4.6730321899116767</v>
          </cell>
          <cell r="AP11">
            <v>84.934540800000008</v>
          </cell>
          <cell r="AQ11">
            <v>3.115354793274451</v>
          </cell>
          <cell r="AS11">
            <v>96.774640000000005</v>
          </cell>
          <cell r="AT11">
            <v>104.0842</v>
          </cell>
          <cell r="AU11">
            <v>111.86172000000001</v>
          </cell>
          <cell r="AV11">
            <v>126.92012</v>
          </cell>
          <cell r="AW11">
            <v>138.64236</v>
          </cell>
          <cell r="AX11">
            <v>154.82167999999999</v>
          </cell>
          <cell r="AY11">
            <v>178.30860000000001</v>
          </cell>
          <cell r="AZ11">
            <v>177.56888000000001</v>
          </cell>
          <cell r="BA11">
            <v>155.50148000000002</v>
          </cell>
          <cell r="BB11">
            <v>115.82683999999999</v>
          </cell>
          <cell r="BC11">
            <v>109.44036</v>
          </cell>
          <cell r="BD11">
            <v>96.309160000000006</v>
          </cell>
          <cell r="BE11">
            <v>1566.0600400000003</v>
          </cell>
          <cell r="BF11">
            <v>57.283632359987863</v>
          </cell>
          <cell r="BG11">
            <v>0.1032508878344256</v>
          </cell>
          <cell r="BH11">
            <v>0</v>
          </cell>
          <cell r="BI11">
            <v>0</v>
          </cell>
          <cell r="BJ11" t="str">
            <v/>
          </cell>
          <cell r="BK11">
            <v>1064.9208272000003</v>
          </cell>
          <cell r="BL11">
            <v>38.952870004791755</v>
          </cell>
          <cell r="BM11">
            <v>2.7685758530698212E-2</v>
          </cell>
        </row>
        <row r="12">
          <cell r="A12" t="str">
            <v>151 Clarence Street, Sydney</v>
          </cell>
          <cell r="B12" t="str">
            <v>NSW</v>
          </cell>
          <cell r="C12" t="str">
            <v>GP</v>
          </cell>
          <cell r="D12">
            <v>63.935639999999999</v>
          </cell>
          <cell r="E12">
            <v>77.029259999999994</v>
          </cell>
          <cell r="F12">
            <v>74.712059999999994</v>
          </cell>
          <cell r="G12">
            <v>84.246390000000005</v>
          </cell>
          <cell r="H12">
            <v>88.715879999999999</v>
          </cell>
          <cell r="I12">
            <v>87.529529999999994</v>
          </cell>
          <cell r="J12">
            <v>106.24497</v>
          </cell>
          <cell r="K12">
            <v>112.88697000000001</v>
          </cell>
          <cell r="L12">
            <v>123.52397999999999</v>
          </cell>
          <cell r="M12">
            <v>79.729679999999988</v>
          </cell>
          <cell r="N12">
            <v>80.913149999999987</v>
          </cell>
          <cell r="O12">
            <v>71.418059999999997</v>
          </cell>
          <cell r="P12">
            <v>1050.8855699999999</v>
          </cell>
          <cell r="Q12">
            <v>51.501880439896496</v>
          </cell>
          <cell r="R12">
            <v>-1.5035798865017602E-2</v>
          </cell>
          <cell r="S12">
            <v>0</v>
          </cell>
          <cell r="T12">
            <v>0</v>
          </cell>
          <cell r="U12" t="str">
            <v/>
          </cell>
          <cell r="V12">
            <v>767.14646609999988</v>
          </cell>
          <cell r="W12">
            <v>37.596372721124432</v>
          </cell>
          <cell r="X12"/>
          <cell r="AC12">
            <v>1</v>
          </cell>
          <cell r="AD12" t="str">
            <v/>
          </cell>
          <cell r="AE12">
            <v>1</v>
          </cell>
          <cell r="AF12">
            <v>1</v>
          </cell>
          <cell r="AG12" t="str">
            <v/>
          </cell>
          <cell r="AH12">
            <v>1</v>
          </cell>
          <cell r="AI12">
            <v>1</v>
          </cell>
          <cell r="AJ12" t="str">
            <v/>
          </cell>
          <cell r="AK12">
            <v>1</v>
          </cell>
          <cell r="AL12"/>
          <cell r="AM12">
            <v>94.579701299999982</v>
          </cell>
          <cell r="AN12">
            <v>4.6351692395906836</v>
          </cell>
          <cell r="AP12">
            <v>63.053134199999995</v>
          </cell>
          <cell r="AQ12">
            <v>3.0901128263937898</v>
          </cell>
          <cell r="AS12">
            <v>72.735810000000001</v>
          </cell>
          <cell r="AT12">
            <v>81.072419999999994</v>
          </cell>
          <cell r="AU12">
            <v>86.289029999999997</v>
          </cell>
          <cell r="AV12">
            <v>93.636630000000011</v>
          </cell>
          <cell r="AW12">
            <v>101.13999000000001</v>
          </cell>
          <cell r="AX12">
            <v>111.12159</v>
          </cell>
          <cell r="AY12">
            <v>121.92089999999999</v>
          </cell>
          <cell r="AZ12">
            <v>124.17171</v>
          </cell>
          <cell r="BA12">
            <v>119.83782000000001</v>
          </cell>
          <cell r="BB12">
            <v>91.450620000000001</v>
          </cell>
          <cell r="BC12">
            <v>80.913149999999987</v>
          </cell>
          <cell r="BD12">
            <v>71.418059999999997</v>
          </cell>
          <cell r="BE12">
            <v>1155.7077299999999</v>
          </cell>
          <cell r="BF12">
            <v>56.6390128793225</v>
          </cell>
          <cell r="BG12">
            <v>9.9746502371328427E-2</v>
          </cell>
          <cell r="BH12">
            <v>0</v>
          </cell>
          <cell r="BI12">
            <v>0</v>
          </cell>
          <cell r="BJ12" t="str">
            <v/>
          </cell>
          <cell r="BK12">
            <v>785.88125639999998</v>
          </cell>
          <cell r="BL12">
            <v>38.51452875793931</v>
          </cell>
          <cell r="BM12">
            <v>2.4421399469183092E-2</v>
          </cell>
        </row>
        <row r="13">
          <cell r="A13" t="str">
            <v>179 Turbot Street, Brisbane</v>
          </cell>
          <cell r="B13" t="str">
            <v>QLD</v>
          </cell>
          <cell r="C13" t="str">
            <v>GP</v>
          </cell>
          <cell r="D13">
            <v>61.401000000000003</v>
          </cell>
          <cell r="E13">
            <v>59.966999999999999</v>
          </cell>
          <cell r="F13">
            <v>60.064</v>
          </cell>
          <cell r="G13">
            <v>64.899000000000001</v>
          </cell>
          <cell r="H13">
            <v>74.665999999999997</v>
          </cell>
          <cell r="I13">
            <v>76.046000000000006</v>
          </cell>
          <cell r="J13">
            <v>77.796000000000006</v>
          </cell>
          <cell r="K13">
            <v>85.296000000000006</v>
          </cell>
          <cell r="L13">
            <v>106.027</v>
          </cell>
          <cell r="M13">
            <v>78.358999999999995</v>
          </cell>
          <cell r="N13">
            <v>71.591999999999999</v>
          </cell>
          <cell r="O13">
            <v>45.143000000000001</v>
          </cell>
          <cell r="P13">
            <v>861.25600000000009</v>
          </cell>
          <cell r="Q13">
            <v>34.750484183344092</v>
          </cell>
          <cell r="R13">
            <v>3.1085958673957581E-3</v>
          </cell>
          <cell r="S13">
            <v>585.65408000000014</v>
          </cell>
          <cell r="T13">
            <v>23.630329244673987</v>
          </cell>
          <cell r="U13">
            <v>-6.5597472342699525E-2</v>
          </cell>
          <cell r="V13">
            <v>628.71688000000006</v>
          </cell>
          <cell r="W13">
            <v>25.367853453841189</v>
          </cell>
          <cell r="X13"/>
          <cell r="AC13">
            <v>1</v>
          </cell>
          <cell r="AD13" t="str">
            <v/>
          </cell>
          <cell r="AE13" t="str">
            <v/>
          </cell>
          <cell r="AF13">
            <v>1</v>
          </cell>
          <cell r="AG13" t="str">
            <v/>
          </cell>
          <cell r="AH13" t="str">
            <v/>
          </cell>
          <cell r="AI13">
            <v>1</v>
          </cell>
          <cell r="AJ13" t="str">
            <v/>
          </cell>
          <cell r="AK13" t="str">
            <v/>
          </cell>
          <cell r="AL13"/>
          <cell r="AM13">
            <v>77.513040000000004</v>
          </cell>
          <cell r="AN13">
            <v>3.1275435765009685</v>
          </cell>
          <cell r="AP13">
            <v>129.1884</v>
          </cell>
          <cell r="AQ13">
            <v>5.212572627501614</v>
          </cell>
          <cell r="AS13">
            <v>63.460999999999999</v>
          </cell>
          <cell r="AT13">
            <v>65.179000000000002</v>
          </cell>
          <cell r="AU13">
            <v>66.129000000000005</v>
          </cell>
          <cell r="AV13">
            <v>69.674000000000007</v>
          </cell>
          <cell r="AW13">
            <v>73.319000000000003</v>
          </cell>
          <cell r="AX13">
            <v>80.477000000000004</v>
          </cell>
          <cell r="AY13">
            <v>102.666</v>
          </cell>
          <cell r="AZ13">
            <v>104.386</v>
          </cell>
          <cell r="BA13">
            <v>100.71</v>
          </cell>
          <cell r="BB13">
            <v>90.855999999999995</v>
          </cell>
          <cell r="BC13">
            <v>71.591999999999999</v>
          </cell>
          <cell r="BD13">
            <v>64.799000000000007</v>
          </cell>
          <cell r="BE13">
            <v>953.24799999999993</v>
          </cell>
          <cell r="BF13">
            <v>38.469994753622011</v>
          </cell>
          <cell r="BG13">
            <v>0.10703478405232358</v>
          </cell>
          <cell r="BH13">
            <v>0</v>
          </cell>
          <cell r="BI13">
            <v>0</v>
          </cell>
          <cell r="BJ13">
            <v>-1</v>
          </cell>
          <cell r="BK13">
            <v>695.87103999999988</v>
          </cell>
          <cell r="BL13">
            <v>28.083096170144071</v>
          </cell>
          <cell r="BM13">
            <v>0.10703478405232358</v>
          </cell>
        </row>
        <row r="14">
          <cell r="A14" t="str">
            <v>201 Kent Street, Sydney</v>
          </cell>
          <cell r="B14" t="str">
            <v>NSW</v>
          </cell>
          <cell r="C14" t="str">
            <v>GP</v>
          </cell>
          <cell r="D14">
            <v>142.020489</v>
          </cell>
          <cell r="E14">
            <v>139.36237499999999</v>
          </cell>
          <cell r="F14">
            <v>142.389636</v>
          </cell>
          <cell r="G14">
            <v>148.79580799999999</v>
          </cell>
          <cell r="H14">
            <v>154.616288</v>
          </cell>
          <cell r="I14">
            <v>148.94068999999999</v>
          </cell>
          <cell r="J14">
            <v>193.95561600000002</v>
          </cell>
          <cell r="K14">
            <v>204.889105</v>
          </cell>
          <cell r="L14">
            <v>213.80948900000001</v>
          </cell>
          <cell r="M14">
            <v>132.521345</v>
          </cell>
          <cell r="N14">
            <v>149.79377299999999</v>
          </cell>
          <cell r="O14">
            <v>137.06601700000002</v>
          </cell>
          <cell r="P14">
            <v>1908.1606310000002</v>
          </cell>
          <cell r="Q14">
            <v>48.934598593120505</v>
          </cell>
          <cell r="R14">
            <v>6.8745521745828819E-2</v>
          </cell>
          <cell r="S14">
            <v>0</v>
          </cell>
          <cell r="T14">
            <v>0</v>
          </cell>
          <cell r="U14" t="str">
            <v/>
          </cell>
          <cell r="V14">
            <v>1392.9572606300001</v>
          </cell>
          <cell r="W14">
            <v>35.722256972977966</v>
          </cell>
          <cell r="X14"/>
          <cell r="AC14">
            <v>1</v>
          </cell>
          <cell r="AD14">
            <v>1</v>
          </cell>
          <cell r="AE14" t="str">
            <v/>
          </cell>
          <cell r="AF14">
            <v>1</v>
          </cell>
          <cell r="AG14">
            <v>1</v>
          </cell>
          <cell r="AH14" t="str">
            <v/>
          </cell>
          <cell r="AI14">
            <v>1</v>
          </cell>
          <cell r="AJ14">
            <v>1</v>
          </cell>
          <cell r="AK14" t="str">
            <v/>
          </cell>
          <cell r="AL14"/>
          <cell r="AM14">
            <v>171.73445679000002</v>
          </cell>
          <cell r="AN14">
            <v>4.4041138733808456</v>
          </cell>
          <cell r="AP14">
            <v>114.48963786</v>
          </cell>
          <cell r="AQ14">
            <v>2.9360759155872298</v>
          </cell>
          <cell r="AS14">
            <v>133.40381200000002</v>
          </cell>
          <cell r="AT14">
            <v>138.08038099999999</v>
          </cell>
          <cell r="AU14">
            <v>142.75235000000001</v>
          </cell>
          <cell r="AV14">
            <v>155.66488899999999</v>
          </cell>
          <cell r="AW14">
            <v>168.40592999999998</v>
          </cell>
          <cell r="AX14">
            <v>187.13165599999999</v>
          </cell>
          <cell r="AY14">
            <v>211.29795800000002</v>
          </cell>
          <cell r="AZ14">
            <v>212.217893</v>
          </cell>
          <cell r="BA14">
            <v>195.77658099999999</v>
          </cell>
          <cell r="BB14">
            <v>148.09079300000002</v>
          </cell>
          <cell r="BC14">
            <v>149.79377299999999</v>
          </cell>
          <cell r="BD14">
            <v>137.06601700000002</v>
          </cell>
          <cell r="BE14">
            <v>1979.6820330000005</v>
          </cell>
          <cell r="BF14">
            <v>51.817218983852953</v>
          </cell>
          <cell r="BG14">
            <v>5.8907612887575622E-2</v>
          </cell>
          <cell r="BH14">
            <v>0</v>
          </cell>
          <cell r="BI14">
            <v>0</v>
          </cell>
          <cell r="BJ14" t="str">
            <v/>
          </cell>
          <cell r="BK14">
            <v>1346.1837824400004</v>
          </cell>
          <cell r="BL14">
            <v>35.235708909020012</v>
          </cell>
          <cell r="BM14">
            <v>-1.3620305803354049E-2</v>
          </cell>
        </row>
        <row r="15">
          <cell r="A15" t="str">
            <v>220 London Circuit, Canberra</v>
          </cell>
          <cell r="B15" t="str">
            <v>ACT</v>
          </cell>
          <cell r="C15" t="str">
            <v>GP</v>
          </cell>
          <cell r="D15"/>
          <cell r="E15"/>
          <cell r="F15"/>
          <cell r="G15"/>
          <cell r="H15">
            <v>88.807066500000005</v>
          </cell>
          <cell r="I15">
            <v>93.174534399999999</v>
          </cell>
          <cell r="J15">
            <v>111.6889089</v>
          </cell>
          <cell r="K15">
            <v>104.6388097</v>
          </cell>
          <cell r="L15">
            <v>110.7330975</v>
          </cell>
          <cell r="M15">
            <v>90.904990799999993</v>
          </cell>
          <cell r="N15">
            <v>86.576315600000001</v>
          </cell>
          <cell r="O15">
            <v>81.939179999999993</v>
          </cell>
          <cell r="P15">
            <v>768.46290339999996</v>
          </cell>
          <cell r="Q15" t="str">
            <v/>
          </cell>
          <cell r="R15" t="str">
            <v/>
          </cell>
          <cell r="S15">
            <v>0</v>
          </cell>
          <cell r="T15" t="str">
            <v/>
          </cell>
          <cell r="U15" t="str">
            <v/>
          </cell>
          <cell r="V15">
            <v>560.97791948199995</v>
          </cell>
          <cell r="W15" t="str">
            <v/>
          </cell>
          <cell r="X15"/>
          <cell r="AC15" t="str">
            <v/>
          </cell>
          <cell r="AD15">
            <v>1</v>
          </cell>
          <cell r="AE15" t="str">
            <v/>
          </cell>
          <cell r="AF15" t="str">
            <v/>
          </cell>
          <cell r="AG15">
            <v>1</v>
          </cell>
          <cell r="AH15" t="str">
            <v/>
          </cell>
          <cell r="AI15" t="str">
            <v/>
          </cell>
          <cell r="AJ15">
            <v>1</v>
          </cell>
          <cell r="AK15" t="str">
            <v/>
          </cell>
          <cell r="AL15"/>
          <cell r="AM15">
            <v>69.161661305999999</v>
          </cell>
          <cell r="AN15" t="str">
            <v/>
          </cell>
          <cell r="AP15">
            <v>46.107774203999995</v>
          </cell>
          <cell r="AQ15" t="str">
            <v/>
          </cell>
          <cell r="AS15">
            <v>89.522402799999995</v>
          </cell>
          <cell r="AT15">
            <v>89.559544099999997</v>
          </cell>
          <cell r="AU15">
            <v>81.978170300000002</v>
          </cell>
          <cell r="AV15">
            <v>79.589119400000001</v>
          </cell>
          <cell r="AW15">
            <v>84.212728499999997</v>
          </cell>
          <cell r="AX15">
            <v>93.722503599999996</v>
          </cell>
          <cell r="AY15">
            <v>102.1760606</v>
          </cell>
          <cell r="AZ15">
            <v>102.1767844</v>
          </cell>
          <cell r="BA15">
            <v>88.497913600000004</v>
          </cell>
          <cell r="BB15">
            <v>90.904990799999993</v>
          </cell>
          <cell r="BC15">
            <v>86.576315600000001</v>
          </cell>
          <cell r="BD15">
            <v>84.736562800000002</v>
          </cell>
          <cell r="BE15">
            <v>1073.6530964999999</v>
          </cell>
          <cell r="BF15">
            <v>46.950021711562009</v>
          </cell>
          <cell r="BG15" t="str">
            <v/>
          </cell>
          <cell r="BH15">
            <v>0</v>
          </cell>
          <cell r="BI15">
            <v>0</v>
          </cell>
          <cell r="BJ15" t="str">
            <v/>
          </cell>
          <cell r="BK15">
            <v>730.08410562000006</v>
          </cell>
          <cell r="BL15">
            <v>31.926014763862167</v>
          </cell>
          <cell r="BM15" t="str">
            <v/>
          </cell>
        </row>
        <row r="16">
          <cell r="A16" t="str">
            <v>250 St Georges Terrace, Perth</v>
          </cell>
          <cell r="B16" t="str">
            <v>WA</v>
          </cell>
          <cell r="C16" t="str">
            <v>None</v>
          </cell>
          <cell r="D16">
            <v>202.40199999999999</v>
          </cell>
          <cell r="E16">
            <v>200.043633</v>
          </cell>
          <cell r="F16">
            <v>217.417517</v>
          </cell>
          <cell r="G16">
            <v>222.34669399999999</v>
          </cell>
          <cell r="H16">
            <v>239.925141</v>
          </cell>
          <cell r="I16">
            <v>248.73255900000001</v>
          </cell>
          <cell r="J16">
            <v>344.75549899999999</v>
          </cell>
          <cell r="K16">
            <v>302.87299999999999</v>
          </cell>
          <cell r="L16">
            <v>315.14600000000002</v>
          </cell>
          <cell r="M16">
            <v>175.958</v>
          </cell>
          <cell r="N16">
            <v>188.245</v>
          </cell>
          <cell r="O16">
            <v>203.85805010000001</v>
          </cell>
          <cell r="P16">
            <v>2861.7030931000004</v>
          </cell>
          <cell r="Q16">
            <v>46.822054348341844</v>
          </cell>
          <cell r="R16">
            <v>6.0131381511842497E-2</v>
          </cell>
          <cell r="S16">
            <v>1945.9581033080005</v>
          </cell>
          <cell r="T16">
            <v>31.838996956872457</v>
          </cell>
          <cell r="U16">
            <v>-1.2480356947872751E-2</v>
          </cell>
          <cell r="V16">
            <v>1459.4685774810002</v>
          </cell>
          <cell r="W16">
            <v>23.879247717654341</v>
          </cell>
          <cell r="X16"/>
          <cell r="AC16" t="str">
            <v/>
          </cell>
          <cell r="AD16">
            <v>1</v>
          </cell>
          <cell r="AE16" t="str">
            <v/>
          </cell>
          <cell r="AF16" t="str">
            <v/>
          </cell>
          <cell r="AG16">
            <v>1</v>
          </cell>
          <cell r="AH16" t="str">
            <v/>
          </cell>
          <cell r="AI16" t="str">
            <v/>
          </cell>
          <cell r="AJ16">
            <v>1</v>
          </cell>
          <cell r="AK16" t="str">
            <v/>
          </cell>
          <cell r="AL16"/>
          <cell r="AM16">
            <v>257.55327837900001</v>
          </cell>
          <cell r="AN16">
            <v>4.2139848913507656</v>
          </cell>
          <cell r="AP16">
            <v>114.46812372400002</v>
          </cell>
          <cell r="AQ16">
            <v>1.8728821739336738</v>
          </cell>
          <cell r="AS16">
            <v>159.49361999999999</v>
          </cell>
          <cell r="AT16">
            <v>160.41105999999999</v>
          </cell>
          <cell r="AU16">
            <v>162.47665000000001</v>
          </cell>
          <cell r="AV16">
            <v>176.76182600000001</v>
          </cell>
          <cell r="AW16">
            <v>212.22865999999999</v>
          </cell>
          <cell r="AX16">
            <v>217.98742199999998</v>
          </cell>
          <cell r="AY16">
            <v>239.79530700000001</v>
          </cell>
          <cell r="AZ16">
            <v>218.69</v>
          </cell>
          <cell r="BA16">
            <v>315.14600000000002</v>
          </cell>
          <cell r="BB16">
            <v>175.958</v>
          </cell>
          <cell r="BC16">
            <v>188.245</v>
          </cell>
          <cell r="BD16">
            <v>168.57300000000001</v>
          </cell>
          <cell r="BE16">
            <v>2395.766545</v>
          </cell>
          <cell r="BF16">
            <v>39.431618236431717</v>
          </cell>
          <cell r="BG16">
            <v>-0.15784091951471269</v>
          </cell>
          <cell r="BH16">
            <v>1234.7597304900003</v>
          </cell>
          <cell r="BI16">
            <v>20.32275407134922</v>
          </cell>
          <cell r="BJ16">
            <v>-0.36170243997078722</v>
          </cell>
          <cell r="BK16">
            <v>1269.75626885</v>
          </cell>
          <cell r="BL16">
            <v>20.898757665308807</v>
          </cell>
          <cell r="BM16">
            <v>-0.12481507322117213</v>
          </cell>
        </row>
        <row r="17">
          <cell r="A17" t="str">
            <v>259 Queen Street, Brisbane</v>
          </cell>
          <cell r="B17" t="str">
            <v>QLD</v>
          </cell>
          <cell r="C17" t="str">
            <v>GP</v>
          </cell>
          <cell r="D17">
            <v>118.45894800000001</v>
          </cell>
          <cell r="E17">
            <v>121.95937600000001</v>
          </cell>
          <cell r="F17">
            <v>126.68812200000001</v>
          </cell>
          <cell r="G17">
            <v>142.38570000000001</v>
          </cell>
          <cell r="H17">
            <v>167.88180199999999</v>
          </cell>
          <cell r="I17">
            <v>170.14803800000001</v>
          </cell>
          <cell r="J17">
            <v>181.241738</v>
          </cell>
          <cell r="K17">
            <v>167.24374</v>
          </cell>
          <cell r="L17">
            <v>186.73999799999999</v>
          </cell>
          <cell r="M17">
            <v>126.472764</v>
          </cell>
          <cell r="N17">
            <v>122.97032300000001</v>
          </cell>
          <cell r="O17">
            <v>112.459018</v>
          </cell>
          <cell r="P17">
            <v>1744.6495670000004</v>
          </cell>
          <cell r="Q17">
            <v>70.479500969540297</v>
          </cell>
          <cell r="R17">
            <v>5.014869621079221E-3</v>
          </cell>
          <cell r="S17">
            <v>1186.3617055600005</v>
          </cell>
          <cell r="T17">
            <v>47.926060659287408</v>
          </cell>
          <cell r="U17">
            <v>-6.3821765284474141E-2</v>
          </cell>
          <cell r="V17">
            <v>1273.5941839100003</v>
          </cell>
          <cell r="W17">
            <v>51.450035707764414</v>
          </cell>
          <cell r="X17"/>
          <cell r="AC17">
            <v>1</v>
          </cell>
          <cell r="AD17">
            <v>1</v>
          </cell>
          <cell r="AE17" t="str">
            <v/>
          </cell>
          <cell r="AF17">
            <v>1</v>
          </cell>
          <cell r="AG17">
            <v>1</v>
          </cell>
          <cell r="AH17" t="str">
            <v/>
          </cell>
          <cell r="AI17">
            <v>1</v>
          </cell>
          <cell r="AJ17">
            <v>1</v>
          </cell>
          <cell r="AK17" t="str">
            <v/>
          </cell>
          <cell r="AL17"/>
          <cell r="AM17">
            <v>157.01846103000003</v>
          </cell>
          <cell r="AN17">
            <v>6.3431550872586264</v>
          </cell>
          <cell r="AO17"/>
          <cell r="AP17">
            <v>261.69743505000002</v>
          </cell>
          <cell r="AQ17">
            <v>10.571925145431042</v>
          </cell>
          <cell r="AS17">
            <v>110.190308</v>
          </cell>
          <cell r="AT17">
            <v>117.704746</v>
          </cell>
          <cell r="AU17">
            <v>121.39049</v>
          </cell>
          <cell r="AV17">
            <v>138.92473199999998</v>
          </cell>
          <cell r="AW17">
            <v>152.10441</v>
          </cell>
          <cell r="AX17">
            <v>159.80024</v>
          </cell>
          <cell r="AY17">
            <v>185.00023800000002</v>
          </cell>
          <cell r="AZ17">
            <v>173.10396</v>
          </cell>
          <cell r="BA17">
            <v>155.332874</v>
          </cell>
          <cell r="BB17">
            <v>145.68159800000001</v>
          </cell>
          <cell r="BC17">
            <v>122.97032300000001</v>
          </cell>
          <cell r="BD17">
            <v>112.459018</v>
          </cell>
          <cell r="BE17">
            <v>1694.6629370000001</v>
          </cell>
          <cell r="BF17">
            <v>68.34971916592724</v>
          </cell>
          <cell r="BG17">
            <v>-3.021845748501395E-2</v>
          </cell>
          <cell r="BH17">
            <v>0</v>
          </cell>
          <cell r="BI17">
            <v>0</v>
          </cell>
          <cell r="BJ17">
            <v>-1</v>
          </cell>
          <cell r="BK17">
            <v>1237.1039440100001</v>
          </cell>
          <cell r="BL17">
            <v>49.895294991126882</v>
          </cell>
          <cell r="BM17">
            <v>-3.0218457485014061E-2</v>
          </cell>
        </row>
        <row r="18">
          <cell r="A18" t="str">
            <v>347 Kent Street, Sydney</v>
          </cell>
          <cell r="B18" t="str">
            <v>NSW</v>
          </cell>
          <cell r="C18" t="str">
            <v>GP</v>
          </cell>
          <cell r="D18">
            <v>105.89916000000001</v>
          </cell>
          <cell r="E18">
            <v>109.13047999999999</v>
          </cell>
          <cell r="F18">
            <v>107.49539999999999</v>
          </cell>
          <cell r="G18">
            <v>114.44336</v>
          </cell>
          <cell r="H18">
            <v>125.6602</v>
          </cell>
          <cell r="I18">
            <v>136.46528000000001</v>
          </cell>
          <cell r="J18">
            <v>156.80835999999999</v>
          </cell>
          <cell r="K18">
            <v>160.88320000000002</v>
          </cell>
          <cell r="L18">
            <v>171.50683999999998</v>
          </cell>
          <cell r="M18">
            <v>110.08868</v>
          </cell>
          <cell r="N18">
            <v>120.15544</v>
          </cell>
          <cell r="O18">
            <v>112.02416000000001</v>
          </cell>
          <cell r="P18">
            <v>1530.5605599999999</v>
          </cell>
          <cell r="Q18">
            <v>59.640284921599793</v>
          </cell>
          <cell r="R18">
            <v>6.3407955007832584E-2</v>
          </cell>
          <cell r="S18">
            <v>0</v>
          </cell>
          <cell r="T18">
            <v>0</v>
          </cell>
          <cell r="U18" t="str">
            <v/>
          </cell>
          <cell r="V18">
            <v>1117.3092087999999</v>
          </cell>
          <cell r="W18">
            <v>43.537407992767847</v>
          </cell>
          <cell r="X18"/>
          <cell r="AC18">
            <v>1</v>
          </cell>
          <cell r="AD18" t="str">
            <v/>
          </cell>
          <cell r="AE18">
            <v>1</v>
          </cell>
          <cell r="AF18">
            <v>1</v>
          </cell>
          <cell r="AG18" t="str">
            <v/>
          </cell>
          <cell r="AH18">
            <v>1</v>
          </cell>
          <cell r="AI18">
            <v>1</v>
          </cell>
          <cell r="AJ18" t="str">
            <v/>
          </cell>
          <cell r="AK18">
            <v>1</v>
          </cell>
          <cell r="AL18"/>
          <cell r="AM18">
            <v>137.75045039999998</v>
          </cell>
          <cell r="AN18">
            <v>5.367625642943981</v>
          </cell>
          <cell r="AP18">
            <v>91.833633599999985</v>
          </cell>
          <cell r="AQ18">
            <v>3.5784170952959871</v>
          </cell>
          <cell r="AS18">
            <v>114.36247999999999</v>
          </cell>
          <cell r="AT18">
            <v>124.20536</v>
          </cell>
          <cell r="AU18">
            <v>128.82892000000001</v>
          </cell>
          <cell r="AV18">
            <v>150.67195999999998</v>
          </cell>
          <cell r="AW18">
            <v>154.42416</v>
          </cell>
          <cell r="AX18">
            <v>162.38492000000002</v>
          </cell>
          <cell r="AY18">
            <v>179.94300000000001</v>
          </cell>
          <cell r="AZ18">
            <v>179.85756000000001</v>
          </cell>
          <cell r="BA18">
            <v>168.81388000000001</v>
          </cell>
          <cell r="BB18">
            <v>153.10276000000002</v>
          </cell>
          <cell r="BC18">
            <v>120.15544</v>
          </cell>
          <cell r="BD18">
            <v>112.02416000000001</v>
          </cell>
          <cell r="BE18">
            <v>1748.7745999999997</v>
          </cell>
          <cell r="BF18">
            <v>68.915324503363436</v>
          </cell>
          <cell r="BG18">
            <v>0.15551635264580232</v>
          </cell>
          <cell r="BH18">
            <v>0</v>
          </cell>
          <cell r="BI18">
            <v>0</v>
          </cell>
          <cell r="BJ18" t="str">
            <v/>
          </cell>
          <cell r="BK18">
            <v>1189.1667279999999</v>
          </cell>
          <cell r="BL18">
            <v>46.862420662287143</v>
          </cell>
          <cell r="BM18">
            <v>7.6371396985131179E-2</v>
          </cell>
        </row>
        <row r="19">
          <cell r="A19" t="str">
            <v>388 George Street, Sydney</v>
          </cell>
          <cell r="B19" t="str">
            <v>NSW</v>
          </cell>
          <cell r="C19" t="str">
            <v>GP</v>
          </cell>
          <cell r="D19">
            <v>171.49612999999999</v>
          </cell>
          <cell r="E19">
            <v>175.91586999999998</v>
          </cell>
          <cell r="F19">
            <v>174.68054999999998</v>
          </cell>
          <cell r="G19">
            <v>194.08180999999999</v>
          </cell>
          <cell r="H19">
            <v>203.22105000000002</v>
          </cell>
          <cell r="I19">
            <v>216.9554</v>
          </cell>
          <cell r="J19">
            <v>259.54336000000001</v>
          </cell>
          <cell r="K19">
            <v>261.02539999999999</v>
          </cell>
          <cell r="L19">
            <v>261.45501000000002</v>
          </cell>
          <cell r="M19">
            <v>164.10738000000001</v>
          </cell>
          <cell r="N19">
            <v>178.05445</v>
          </cell>
          <cell r="O19">
            <v>169.62008000000003</v>
          </cell>
          <cell r="P19">
            <v>2430.1564900000003</v>
          </cell>
          <cell r="Q19">
            <v>64.901092030765952</v>
          </cell>
          <cell r="R19">
            <v>0.25245493031297461</v>
          </cell>
          <cell r="S19">
            <v>1652.5064132000002</v>
          </cell>
          <cell r="T19">
            <v>44.132742580920848</v>
          </cell>
          <cell r="U19">
            <v>0.16667034604496256</v>
          </cell>
          <cell r="V19">
            <v>1774.0142377000002</v>
          </cell>
          <cell r="W19">
            <v>47.377797182459148</v>
          </cell>
          <cell r="X19"/>
          <cell r="AC19" t="str">
            <v/>
          </cell>
          <cell r="AD19" t="str">
            <v/>
          </cell>
          <cell r="AE19">
            <v>1</v>
          </cell>
          <cell r="AF19" t="str">
            <v/>
          </cell>
          <cell r="AG19" t="str">
            <v/>
          </cell>
          <cell r="AH19">
            <v>1</v>
          </cell>
          <cell r="AI19" t="str">
            <v/>
          </cell>
          <cell r="AJ19" t="str">
            <v/>
          </cell>
          <cell r="AK19">
            <v>1</v>
          </cell>
          <cell r="AL19"/>
          <cell r="AM19">
            <v>218.71408410000001</v>
          </cell>
          <cell r="AN19">
            <v>5.8410982827689351</v>
          </cell>
          <cell r="AP19">
            <v>145.80938940000001</v>
          </cell>
          <cell r="AQ19">
            <v>3.894065521845957</v>
          </cell>
          <cell r="AS19">
            <v>173.79166999999998</v>
          </cell>
          <cell r="AT19">
            <v>167.74132</v>
          </cell>
          <cell r="AU19">
            <v>173.14699999999999</v>
          </cell>
          <cell r="AV19">
            <v>179.08833999999999</v>
          </cell>
          <cell r="AW19">
            <v>198.41546</v>
          </cell>
          <cell r="AX19">
            <v>236.78925000000001</v>
          </cell>
          <cell r="AY19">
            <v>240.65210999999999</v>
          </cell>
          <cell r="AZ19">
            <v>242.20922300000001</v>
          </cell>
          <cell r="BA19">
            <v>244.06436300000001</v>
          </cell>
          <cell r="BB19">
            <v>236.06377300000003</v>
          </cell>
          <cell r="BC19">
            <v>178.05445</v>
          </cell>
          <cell r="BD19">
            <v>169.62008000000003</v>
          </cell>
          <cell r="BE19">
            <v>2439.6370390000002</v>
          </cell>
          <cell r="BF19">
            <v>65.154284771926086</v>
          </cell>
          <cell r="BG19">
            <v>3.9012092591617087E-3</v>
          </cell>
          <cell r="BH19">
            <v>0</v>
          </cell>
          <cell r="BI19">
            <v>0</v>
          </cell>
          <cell r="BJ19">
            <v>-1</v>
          </cell>
          <cell r="BK19">
            <v>1658.9531865200001</v>
          </cell>
          <cell r="BL19">
            <v>44.304913644909739</v>
          </cell>
          <cell r="BM19">
            <v>-6.4859147539411022E-2</v>
          </cell>
        </row>
        <row r="20">
          <cell r="A20" t="str">
            <v>40 Mount Street, North Sydney</v>
          </cell>
          <cell r="B20" t="str">
            <v>NSW</v>
          </cell>
          <cell r="C20" t="str">
            <v>GP</v>
          </cell>
          <cell r="D20">
            <v>48.536662999999997</v>
          </cell>
          <cell r="E20">
            <v>86.140437999999989</v>
          </cell>
          <cell r="F20">
            <v>81.452857999999992</v>
          </cell>
          <cell r="G20">
            <v>95.375445999999997</v>
          </cell>
          <cell r="H20">
            <v>103.93152000000001</v>
          </cell>
          <cell r="I20">
            <v>109.508966</v>
          </cell>
          <cell r="J20">
            <v>128.555341</v>
          </cell>
          <cell r="K20">
            <v>128.57676900000001</v>
          </cell>
          <cell r="L20">
            <v>136.73973999999998</v>
          </cell>
          <cell r="M20">
            <v>88.221451999999999</v>
          </cell>
          <cell r="N20">
            <v>79.919437000000002</v>
          </cell>
          <cell r="O20">
            <v>72.231409999999997</v>
          </cell>
          <cell r="P20">
            <v>1159.19004</v>
          </cell>
          <cell r="Q20">
            <v>40.728597012156492</v>
          </cell>
          <cell r="R20">
            <v>-0.15113208734042527</v>
          </cell>
          <cell r="S20">
            <v>0</v>
          </cell>
          <cell r="T20">
            <v>0</v>
          </cell>
          <cell r="U20">
            <v>-1</v>
          </cell>
          <cell r="V20">
            <v>846.20872919999999</v>
          </cell>
          <cell r="W20">
            <v>29.73187581887424</v>
          </cell>
          <cell r="X20"/>
          <cell r="AC20">
            <v>1</v>
          </cell>
          <cell r="AD20">
            <v>1</v>
          </cell>
          <cell r="AE20" t="str">
            <v/>
          </cell>
          <cell r="AF20">
            <v>1</v>
          </cell>
          <cell r="AG20">
            <v>1</v>
          </cell>
          <cell r="AH20" t="str">
            <v/>
          </cell>
          <cell r="AI20">
            <v>1</v>
          </cell>
          <cell r="AJ20">
            <v>1</v>
          </cell>
          <cell r="AK20" t="str">
            <v/>
          </cell>
          <cell r="AL20"/>
          <cell r="AM20">
            <v>104.32710359999999</v>
          </cell>
          <cell r="AN20">
            <v>3.6655737310940837</v>
          </cell>
          <cell r="AP20">
            <v>69.551402400000001</v>
          </cell>
          <cell r="AQ20">
            <v>2.4437158207293894</v>
          </cell>
          <cell r="AS20">
            <v>75.863364000000004</v>
          </cell>
          <cell r="AT20">
            <v>76.692042999999998</v>
          </cell>
          <cell r="AU20">
            <v>85.582055999999994</v>
          </cell>
          <cell r="AV20">
            <v>92.997427999999999</v>
          </cell>
          <cell r="AW20">
            <v>112.527974</v>
          </cell>
          <cell r="AX20">
            <v>128.82570200000001</v>
          </cell>
          <cell r="AY20">
            <v>149.25700499999999</v>
          </cell>
          <cell r="AZ20">
            <v>138.26590400000001</v>
          </cell>
          <cell r="BA20">
            <v>134.21213</v>
          </cell>
          <cell r="BB20">
            <v>106.78287300000001</v>
          </cell>
          <cell r="BC20">
            <v>79.919437000000002</v>
          </cell>
          <cell r="BD20">
            <v>72.231409999999997</v>
          </cell>
          <cell r="BE20">
            <v>1253.1573260000002</v>
          </cell>
          <cell r="BF20">
            <v>45.268233023021779</v>
          </cell>
          <cell r="BG20">
            <v>0.11146065280643769</v>
          </cell>
          <cell r="BH20">
            <v>0</v>
          </cell>
          <cell r="BI20">
            <v>0</v>
          </cell>
          <cell r="BJ20" t="str">
            <v/>
          </cell>
          <cell r="BK20">
            <v>852.14698168000018</v>
          </cell>
          <cell r="BL20">
            <v>30.78239845565481</v>
          </cell>
          <cell r="BM20">
            <v>3.5333210833393913E-2</v>
          </cell>
        </row>
        <row r="21">
          <cell r="A21" t="str">
            <v>420 George Street, Sydney</v>
          </cell>
          <cell r="B21" t="str">
            <v>NSW</v>
          </cell>
          <cell r="C21" t="str">
            <v>GP</v>
          </cell>
          <cell r="D21">
            <v>107.5758</v>
          </cell>
          <cell r="E21">
            <v>117.18763</v>
          </cell>
          <cell r="F21">
            <v>114.58278999999999</v>
          </cell>
          <cell r="G21">
            <v>124.56439000000002</v>
          </cell>
          <cell r="H21">
            <v>142.99454</v>
          </cell>
          <cell r="I21">
            <v>147.62677000000002</v>
          </cell>
          <cell r="J21">
            <v>170.60533000000001</v>
          </cell>
          <cell r="K21">
            <v>174.74530999999999</v>
          </cell>
          <cell r="L21">
            <v>189.57422999999997</v>
          </cell>
          <cell r="M21">
            <v>130.04014000000001</v>
          </cell>
          <cell r="N21">
            <v>132.32277000000002</v>
          </cell>
          <cell r="O21">
            <v>119.77755999999999</v>
          </cell>
          <cell r="P21">
            <v>1671.59726</v>
          </cell>
          <cell r="Q21">
            <v>44.506022806844719</v>
          </cell>
          <cell r="R21">
            <v>0.10030639479683612</v>
          </cell>
          <cell r="S21">
            <v>0</v>
          </cell>
          <cell r="T21">
            <v>0</v>
          </cell>
          <cell r="U21" t="str">
            <v/>
          </cell>
          <cell r="V21">
            <v>1220.2659997999999</v>
          </cell>
          <cell r="W21">
            <v>32.489396648996639</v>
          </cell>
          <cell r="X21"/>
          <cell r="AC21">
            <v>1</v>
          </cell>
          <cell r="AD21">
            <v>1</v>
          </cell>
          <cell r="AE21" t="str">
            <v/>
          </cell>
          <cell r="AF21">
            <v>1</v>
          </cell>
          <cell r="AG21">
            <v>1</v>
          </cell>
          <cell r="AH21" t="str">
            <v/>
          </cell>
          <cell r="AI21">
            <v>1</v>
          </cell>
          <cell r="AJ21">
            <v>1</v>
          </cell>
          <cell r="AK21" t="str">
            <v/>
          </cell>
          <cell r="AL21"/>
          <cell r="AM21">
            <v>150.44375339999999</v>
          </cell>
          <cell r="AN21">
            <v>4.0055420526160246</v>
          </cell>
          <cell r="AP21">
            <v>100.29583559999999</v>
          </cell>
          <cell r="AQ21">
            <v>2.6703613684106826</v>
          </cell>
          <cell r="AS21">
            <v>120.43726999999998</v>
          </cell>
          <cell r="AT21">
            <v>125.07564000000001</v>
          </cell>
          <cell r="AU21">
            <v>126.46207</v>
          </cell>
          <cell r="AV21">
            <v>138.81609999999998</v>
          </cell>
          <cell r="AW21">
            <v>175.0497</v>
          </cell>
          <cell r="AX21">
            <v>171.72666000000001</v>
          </cell>
          <cell r="AY21">
            <v>193.12466000000001</v>
          </cell>
          <cell r="AZ21">
            <v>186.22308000000001</v>
          </cell>
          <cell r="BA21">
            <v>174.28537</v>
          </cell>
          <cell r="BB21">
            <v>134.34810999999999</v>
          </cell>
          <cell r="BC21">
            <v>132.32254</v>
          </cell>
          <cell r="BD21">
            <v>119.77714999999999</v>
          </cell>
          <cell r="BE21">
            <v>1797.6483499999999</v>
          </cell>
          <cell r="BF21">
            <v>47.922465317395151</v>
          </cell>
          <cell r="BG21">
            <v>7.6763599510514036E-2</v>
          </cell>
          <cell r="BH21">
            <v>0</v>
          </cell>
          <cell r="BI21">
            <v>0</v>
          </cell>
          <cell r="BJ21" t="str">
            <v/>
          </cell>
          <cell r="BK21">
            <v>1222.4008780000001</v>
          </cell>
          <cell r="BL21">
            <v>32.587276415828711</v>
          </cell>
          <cell r="BM21">
            <v>3.0126680371915793E-3</v>
          </cell>
        </row>
        <row r="22">
          <cell r="A22" t="str">
            <v>522 Flinders Lane, Melbourne</v>
          </cell>
          <cell r="B22" t="str">
            <v>VIC</v>
          </cell>
          <cell r="C22" t="str">
            <v>GP</v>
          </cell>
          <cell r="D22">
            <v>4.1171040000000003</v>
          </cell>
          <cell r="E22">
            <v>3.5338799999999999</v>
          </cell>
          <cell r="F22">
            <v>3.0673879999999998</v>
          </cell>
          <cell r="G22">
            <v>3.1332</v>
          </cell>
          <cell r="H22">
            <v>3.7186840000000001</v>
          </cell>
          <cell r="I22">
            <v>3.4154960000000001</v>
          </cell>
          <cell r="J22">
            <v>4.9614159999999998</v>
          </cell>
          <cell r="K22">
            <v>4.5544279999999997</v>
          </cell>
          <cell r="L22">
            <v>3.526764</v>
          </cell>
          <cell r="M22">
            <v>2.826092</v>
          </cell>
          <cell r="N22">
            <v>3.4944479999999998</v>
          </cell>
          <cell r="O22">
            <v>3.2363080000000002</v>
          </cell>
          <cell r="P22">
            <v>43.585208000000002</v>
          </cell>
          <cell r="Q22">
            <v>30.650638537271451</v>
          </cell>
          <cell r="R22">
            <v>-0.20620766863294049</v>
          </cell>
          <cell r="S22">
            <v>29.637941440000006</v>
          </cell>
          <cell r="T22">
            <v>20.842434205344588</v>
          </cell>
          <cell r="U22">
            <v>-0.26057700639780768</v>
          </cell>
          <cell r="V22">
            <v>37.047426800000004</v>
          </cell>
          <cell r="W22">
            <v>26.053042756680735</v>
          </cell>
          <cell r="X22"/>
          <cell r="AC22">
            <v>1</v>
          </cell>
          <cell r="AD22">
            <v>1</v>
          </cell>
          <cell r="AE22" t="str">
            <v/>
          </cell>
          <cell r="AF22">
            <v>1</v>
          </cell>
          <cell r="AG22">
            <v>1</v>
          </cell>
          <cell r="AH22" t="str">
            <v/>
          </cell>
          <cell r="AI22">
            <v>1</v>
          </cell>
          <cell r="AJ22">
            <v>1</v>
          </cell>
          <cell r="AK22" t="str">
            <v/>
          </cell>
          <cell r="AL22"/>
          <cell r="AM22">
            <v>3.9226687199999999</v>
          </cell>
          <cell r="AN22">
            <v>2.7585574683544305</v>
          </cell>
          <cell r="AP22">
            <v>3.0509645600000006</v>
          </cell>
          <cell r="AQ22">
            <v>2.1455446976090018</v>
          </cell>
          <cell r="AS22">
            <v>3.1581439999999996</v>
          </cell>
          <cell r="AT22">
            <v>3.4885680000000003</v>
          </cell>
          <cell r="AU22">
            <v>2.9689679999999998</v>
          </cell>
          <cell r="AV22">
            <v>3.3302640000000001</v>
          </cell>
          <cell r="AW22">
            <v>3.9662199999999999</v>
          </cell>
          <cell r="AX22">
            <v>4.0623760000000004</v>
          </cell>
          <cell r="AY22">
            <v>6.4023440000000003</v>
          </cell>
          <cell r="AZ22">
            <v>5.0168559999999998</v>
          </cell>
          <cell r="BA22">
            <v>4.2225600000000005</v>
          </cell>
          <cell r="BB22">
            <v>3.180428</v>
          </cell>
          <cell r="BC22">
            <v>3.4944479999999998</v>
          </cell>
          <cell r="BD22">
            <v>3.2363080000000002</v>
          </cell>
          <cell r="BE22">
            <v>46.527483999999994</v>
          </cell>
          <cell r="BF22">
            <v>32.71974964838256</v>
          </cell>
          <cell r="BG22">
            <v>6.7506297090517364E-2</v>
          </cell>
          <cell r="BH22">
            <v>0</v>
          </cell>
          <cell r="BI22">
            <v>0</v>
          </cell>
          <cell r="BJ22">
            <v>-1</v>
          </cell>
          <cell r="BK22">
            <v>36.756712359999995</v>
          </cell>
          <cell r="BL22">
            <v>25.848602222222219</v>
          </cell>
          <cell r="BM22">
            <v>-7.8470885864604378E-3</v>
          </cell>
        </row>
        <row r="23">
          <cell r="A23" t="str">
            <v>567 Collins Street, Melbourne</v>
          </cell>
          <cell r="B23" t="str">
            <v>VIC</v>
          </cell>
          <cell r="C23" t="str">
            <v>GP</v>
          </cell>
          <cell r="D23">
            <v>113.20247999999999</v>
          </cell>
          <cell r="E23">
            <v>115.22774</v>
          </cell>
          <cell r="F23">
            <v>106.2608</v>
          </cell>
          <cell r="G23">
            <v>108.65584</v>
          </cell>
          <cell r="H23">
            <v>117.50845999999999</v>
          </cell>
          <cell r="I23">
            <v>122.95783999999999</v>
          </cell>
          <cell r="J23">
            <v>144.85338000000002</v>
          </cell>
          <cell r="K23">
            <v>94.63564199999999</v>
          </cell>
          <cell r="L23">
            <v>133.67313799999999</v>
          </cell>
          <cell r="M23">
            <v>109.43364200000001</v>
          </cell>
          <cell r="N23">
            <v>119.76554</v>
          </cell>
          <cell r="O23">
            <v>117.94139599999998</v>
          </cell>
          <cell r="P23">
            <v>1404.115898</v>
          </cell>
          <cell r="Q23">
            <v>25.969588090486557</v>
          </cell>
          <cell r="R23">
            <v>-2.5092425968338716E-2</v>
          </cell>
          <cell r="S23">
            <v>954.79881063999994</v>
          </cell>
          <cell r="T23">
            <v>17.659319901530861</v>
          </cell>
          <cell r="U23">
            <v>-9.1866917340370335E-2</v>
          </cell>
          <cell r="V23">
            <v>1193.4985133</v>
          </cell>
          <cell r="W23">
            <v>22.074149876913573</v>
          </cell>
          <cell r="X23"/>
          <cell r="AC23">
            <v>1</v>
          </cell>
          <cell r="AD23">
            <v>1</v>
          </cell>
          <cell r="AE23">
            <v>1</v>
          </cell>
          <cell r="AF23">
            <v>1</v>
          </cell>
          <cell r="AG23">
            <v>1</v>
          </cell>
          <cell r="AH23">
            <v>1</v>
          </cell>
          <cell r="AI23">
            <v>1</v>
          </cell>
          <cell r="AJ23">
            <v>1</v>
          </cell>
          <cell r="AK23">
            <v>1</v>
          </cell>
          <cell r="AL23"/>
          <cell r="AM23">
            <v>126.37043082</v>
          </cell>
          <cell r="AN23">
            <v>2.3372629281437902</v>
          </cell>
          <cell r="AP23">
            <v>98.288112860000012</v>
          </cell>
          <cell r="AQ23">
            <v>1.8178711663340594</v>
          </cell>
          <cell r="AS23">
            <v>118.50899199999999</v>
          </cell>
          <cell r="AT23">
            <v>120.710762</v>
          </cell>
          <cell r="AU23">
            <v>115.78742199999999</v>
          </cell>
          <cell r="AV23">
            <v>127.11333200000001</v>
          </cell>
          <cell r="AW23">
            <v>132.02615600000001</v>
          </cell>
          <cell r="AX23">
            <v>133.44216</v>
          </cell>
          <cell r="AY23">
            <v>155.984532</v>
          </cell>
          <cell r="AZ23">
            <v>155.35940399999998</v>
          </cell>
          <cell r="BA23">
            <v>140.92039600000001</v>
          </cell>
          <cell r="BB23">
            <v>111.62085</v>
          </cell>
          <cell r="BC23">
            <v>119.76553999999999</v>
          </cell>
          <cell r="BD23">
            <v>117.941396</v>
          </cell>
          <cell r="BE23">
            <v>1549.1809419999997</v>
          </cell>
          <cell r="BF23">
            <v>28.613240749804678</v>
          </cell>
          <cell r="BG23">
            <v>0.10179802044247954</v>
          </cell>
          <cell r="BH23">
            <v>0</v>
          </cell>
          <cell r="BI23">
            <v>0</v>
          </cell>
          <cell r="BJ23">
            <v>-1</v>
          </cell>
          <cell r="BK23">
            <v>1223.8529441799999</v>
          </cell>
          <cell r="BL23">
            <v>22.604460192345694</v>
          </cell>
          <cell r="BM23">
            <v>2.4024042528892675E-2</v>
          </cell>
        </row>
        <row r="24">
          <cell r="A24" t="str">
            <v>6 O'Connell Street, Sydney</v>
          </cell>
          <cell r="B24" t="str">
            <v>NSW</v>
          </cell>
          <cell r="C24" t="str">
            <v>GP</v>
          </cell>
          <cell r="D24">
            <v>66.273759999999996</v>
          </cell>
          <cell r="E24">
            <v>72.487039999999993</v>
          </cell>
          <cell r="F24">
            <v>73.159639999999996</v>
          </cell>
          <cell r="G24">
            <v>78.953000000000003</v>
          </cell>
          <cell r="H24">
            <v>89.541080000000008</v>
          </cell>
          <cell r="I24">
            <v>81.954560000000001</v>
          </cell>
          <cell r="J24">
            <v>94.939960000000013</v>
          </cell>
          <cell r="K24">
            <v>100.7992</v>
          </cell>
          <cell r="L24">
            <v>106.87296000000001</v>
          </cell>
          <cell r="M24">
            <v>73.265000000000001</v>
          </cell>
          <cell r="N24">
            <v>75.424759999999992</v>
          </cell>
          <cell r="O24">
            <v>69.219440000000006</v>
          </cell>
          <cell r="P24">
            <v>982.8904</v>
          </cell>
          <cell r="Q24">
            <v>67.145578008225058</v>
          </cell>
          <cell r="R24">
            <v>-4.9335560929181121E-2</v>
          </cell>
          <cell r="S24">
            <v>668.36547199999995</v>
          </cell>
          <cell r="T24">
            <v>45.658993045593029</v>
          </cell>
          <cell r="U24">
            <v>-0.11444956360526459</v>
          </cell>
          <cell r="V24">
            <v>717.50999200000001</v>
          </cell>
          <cell r="W24">
            <v>49.016271946004288</v>
          </cell>
          <cell r="X24"/>
          <cell r="AC24">
            <v>1</v>
          </cell>
          <cell r="AD24" t="str">
            <v/>
          </cell>
          <cell r="AE24" t="str">
            <v/>
          </cell>
          <cell r="AF24">
            <v>1</v>
          </cell>
          <cell r="AG24" t="str">
            <v/>
          </cell>
          <cell r="AH24" t="str">
            <v/>
          </cell>
          <cell r="AI24">
            <v>1</v>
          </cell>
          <cell r="AJ24" t="str">
            <v/>
          </cell>
          <cell r="AK24" t="str">
            <v/>
          </cell>
          <cell r="AL24"/>
          <cell r="AM24">
            <v>88.460135999999991</v>
          </cell>
          <cell r="AN24">
            <v>6.0431020207402542</v>
          </cell>
          <cell r="AP24">
            <v>58.973423999999994</v>
          </cell>
          <cell r="AQ24">
            <v>4.0287346804935025</v>
          </cell>
          <cell r="AS24">
            <v>69.360079999999996</v>
          </cell>
          <cell r="AT24">
            <v>74.0792</v>
          </cell>
          <cell r="AU24">
            <v>78.497720000000001</v>
          </cell>
          <cell r="AV24">
            <v>86.257559999999998</v>
          </cell>
          <cell r="AW24">
            <v>93.724679999999992</v>
          </cell>
          <cell r="AX24">
            <v>101.01003999999999</v>
          </cell>
          <cell r="AY24">
            <v>109.88128</v>
          </cell>
          <cell r="AZ24">
            <v>101.622874</v>
          </cell>
          <cell r="BA24">
            <v>110.43986599999999</v>
          </cell>
          <cell r="BB24">
            <v>82.839559999999992</v>
          </cell>
          <cell r="BC24">
            <v>75.424759999999992</v>
          </cell>
          <cell r="BD24">
            <v>69.219440000000006</v>
          </cell>
          <cell r="BE24">
            <v>1052.35706</v>
          </cell>
          <cell r="BF24">
            <v>72.146455602479023</v>
          </cell>
          <cell r="BG24">
            <v>7.4478137542302258E-2</v>
          </cell>
          <cell r="BH24">
            <v>0</v>
          </cell>
          <cell r="BI24">
            <v>0</v>
          </cell>
          <cell r="BJ24">
            <v>-1</v>
          </cell>
          <cell r="BK24">
            <v>715.60280080000007</v>
          </cell>
          <cell r="BL24">
            <v>49.05958980968574</v>
          </cell>
          <cell r="BM24">
            <v>8.8374455995277046E-4</v>
          </cell>
        </row>
        <row r="25">
          <cell r="A25" t="str">
            <v>60 Martin Place, Sydney</v>
          </cell>
          <cell r="B25" t="str">
            <v>NSW</v>
          </cell>
          <cell r="C25" t="str">
            <v>GP</v>
          </cell>
          <cell r="D25">
            <v>166.23264</v>
          </cell>
          <cell r="E25">
            <v>181.41816</v>
          </cell>
          <cell r="F25">
            <v>192.75276000000002</v>
          </cell>
          <cell r="G25">
            <v>221.51160000000002</v>
          </cell>
          <cell r="H25">
            <v>225.14828</v>
          </cell>
          <cell r="I25">
            <v>214.20135999999999</v>
          </cell>
          <cell r="J25">
            <v>271.97075999999998</v>
          </cell>
          <cell r="K25">
            <v>275.69655999999998</v>
          </cell>
          <cell r="L25">
            <v>302.96679999999998</v>
          </cell>
          <cell r="M25">
            <v>209.61507999999998</v>
          </cell>
          <cell r="N25">
            <v>197.12351999999998</v>
          </cell>
          <cell r="O25">
            <v>177.065</v>
          </cell>
          <cell r="P25">
            <v>2635.7025200000003</v>
          </cell>
          <cell r="Q25">
            <v>67.110791645342076</v>
          </cell>
          <cell r="R25">
            <v>3.5454449747413186E-2</v>
          </cell>
          <cell r="S25">
            <v>0</v>
          </cell>
          <cell r="T25">
            <v>0</v>
          </cell>
          <cell r="U25" t="str">
            <v/>
          </cell>
          <cell r="V25">
            <v>1924.0628396000002</v>
          </cell>
          <cell r="W25">
            <v>48.990877901099715</v>
          </cell>
          <cell r="X25"/>
          <cell r="AC25">
            <v>1</v>
          </cell>
          <cell r="AD25">
            <v>1</v>
          </cell>
          <cell r="AE25" t="str">
            <v/>
          </cell>
          <cell r="AF25">
            <v>1</v>
          </cell>
          <cell r="AG25">
            <v>1</v>
          </cell>
          <cell r="AH25" t="str">
            <v/>
          </cell>
          <cell r="AI25">
            <v>1</v>
          </cell>
          <cell r="AJ25">
            <v>1</v>
          </cell>
          <cell r="AK25" t="str">
            <v/>
          </cell>
          <cell r="AL25"/>
          <cell r="AM25">
            <v>237.21322680000003</v>
          </cell>
          <cell r="AN25">
            <v>6.0399712480807866</v>
          </cell>
          <cell r="AP25">
            <v>158.1421512</v>
          </cell>
          <cell r="AQ25">
            <v>4.0266474987205241</v>
          </cell>
          <cell r="AS25">
            <v>165.95068000000001</v>
          </cell>
          <cell r="AT25">
            <v>189.98116000000002</v>
          </cell>
          <cell r="AU25">
            <v>195.03951999999998</v>
          </cell>
          <cell r="AV25">
            <v>217.35708</v>
          </cell>
          <cell r="AW25">
            <v>247.57048</v>
          </cell>
          <cell r="AX25">
            <v>258.36619999999999</v>
          </cell>
          <cell r="AY25">
            <v>289.93928000000005</v>
          </cell>
          <cell r="AZ25">
            <v>286.55531999999999</v>
          </cell>
          <cell r="BA25">
            <v>271.14296000000002</v>
          </cell>
          <cell r="BB25">
            <v>234.84292000000002</v>
          </cell>
          <cell r="BC25">
            <v>197.12351999999998</v>
          </cell>
          <cell r="BD25">
            <v>177.065</v>
          </cell>
          <cell r="BE25">
            <v>2730.9341200000003</v>
          </cell>
          <cell r="BF25">
            <v>69.535597941635558</v>
          </cell>
          <cell r="BG25">
            <v>3.6131391641269328E-2</v>
          </cell>
          <cell r="BH25">
            <v>0</v>
          </cell>
          <cell r="BI25">
            <v>0</v>
          </cell>
          <cell r="BJ25" t="str">
            <v/>
          </cell>
          <cell r="BK25">
            <v>1857.0352016000004</v>
          </cell>
          <cell r="BL25">
            <v>47.284206600312174</v>
          </cell>
          <cell r="BM25">
            <v>-3.4836511895803945E-2</v>
          </cell>
        </row>
      </sheetData>
      <sheetData sheetId="11">
        <row r="2">
          <cell r="AI2">
            <v>35</v>
          </cell>
          <cell r="AJ2">
            <v>36</v>
          </cell>
        </row>
        <row r="6">
          <cell r="A6" t="str">
            <v>1 Market Street, Sydney</v>
          </cell>
          <cell r="B6" t="str">
            <v>NSW</v>
          </cell>
          <cell r="C6">
            <v>638.21469999999999</v>
          </cell>
          <cell r="D6">
            <v>648.73789999999997</v>
          </cell>
          <cell r="E6">
            <v>647.69320000000005</v>
          </cell>
          <cell r="F6">
            <v>819.46749999999997</v>
          </cell>
          <cell r="G6">
            <v>897.51430000000005</v>
          </cell>
          <cell r="H6">
            <v>737.74549999999999</v>
          </cell>
          <cell r="I6">
            <v>1055.2130999999999</v>
          </cell>
          <cell r="J6">
            <v>1177.17</v>
          </cell>
          <cell r="K6">
            <v>1260.8896</v>
          </cell>
          <cell r="L6">
            <v>763.89610000000005</v>
          </cell>
          <cell r="M6">
            <v>766.60829999999999</v>
          </cell>
          <cell r="N6">
            <v>606.01110000000006</v>
          </cell>
          <cell r="O6">
            <v>10019.1613</v>
          </cell>
          <cell r="P6">
            <v>343.6598134751992</v>
          </cell>
          <cell r="Q6">
            <v>0.2363784137443572</v>
          </cell>
          <cell r="S6">
            <v>1</v>
          </cell>
          <cell r="T6">
            <v>1</v>
          </cell>
          <cell r="U6" t="str">
            <v/>
          </cell>
          <cell r="W6">
            <v>687.5172</v>
          </cell>
          <cell r="X6">
            <v>619.21010000000001</v>
          </cell>
          <cell r="Y6">
            <v>738.80600000000004</v>
          </cell>
          <cell r="Z6">
            <v>810.21669999999995</v>
          </cell>
          <cell r="AA6">
            <v>1035.9773</v>
          </cell>
          <cell r="AB6">
            <v>1042.8726999999999</v>
          </cell>
          <cell r="AC6">
            <v>1177.4666999999999</v>
          </cell>
          <cell r="AD6">
            <v>1166.5138999999999</v>
          </cell>
          <cell r="AE6">
            <v>1226.1194</v>
          </cell>
          <cell r="AF6">
            <v>1028.8516999999999</v>
          </cell>
          <cell r="AG6">
            <v>1014.7816</v>
          </cell>
          <cell r="AH6">
            <v>658.67740000000003</v>
          </cell>
          <cell r="AI6">
            <v>11207.010700000001</v>
          </cell>
          <cell r="AJ6">
            <v>384.26232470426885</v>
          </cell>
          <cell r="AK6">
            <v>0.1181473935473687</v>
          </cell>
          <cell r="AM6">
            <v>1</v>
          </cell>
          <cell r="AN6">
            <v>1</v>
          </cell>
          <cell r="AO6" t="str">
            <v/>
          </cell>
        </row>
        <row r="7">
          <cell r="A7" t="str">
            <v>105-151 Miller Street, North Sydney</v>
          </cell>
          <cell r="B7" t="str">
            <v>NSW</v>
          </cell>
          <cell r="C7">
            <v>256.50049999999999</v>
          </cell>
          <cell r="D7">
            <v>259.25400000000002</v>
          </cell>
          <cell r="E7">
            <v>243.00309999999999</v>
          </cell>
          <cell r="F7">
            <v>243.54220000000001</v>
          </cell>
          <cell r="G7">
            <v>231.40199999999999</v>
          </cell>
          <cell r="H7">
            <v>248.29820000000001</v>
          </cell>
          <cell r="I7">
            <v>248.12119999999999</v>
          </cell>
          <cell r="J7">
            <v>288.51850000000002</v>
          </cell>
          <cell r="K7">
            <v>319.57240000000002</v>
          </cell>
          <cell r="L7">
            <v>364.55200000000002</v>
          </cell>
          <cell r="M7">
            <v>313.21420000000001</v>
          </cell>
          <cell r="N7">
            <v>241.1788</v>
          </cell>
          <cell r="O7">
            <v>3257.1571000000004</v>
          </cell>
          <cell r="P7" t="str">
            <v/>
          </cell>
          <cell r="Q7" t="str">
            <v/>
          </cell>
          <cell r="S7" t="str">
            <v/>
          </cell>
          <cell r="T7" t="str">
            <v/>
          </cell>
          <cell r="U7" t="str">
            <v/>
          </cell>
          <cell r="W7">
            <v>217.9605</v>
          </cell>
          <cell r="X7">
            <v>213.46799999999999</v>
          </cell>
          <cell r="Y7">
            <v>201.3929</v>
          </cell>
          <cell r="Z7">
            <v>201.10239999999999</v>
          </cell>
          <cell r="AA7">
            <v>376.93329999999997</v>
          </cell>
          <cell r="AB7">
            <v>391.8571</v>
          </cell>
          <cell r="AC7">
            <v>411.49770000000001</v>
          </cell>
          <cell r="AD7">
            <v>369.80650000000003</v>
          </cell>
          <cell r="AE7">
            <v>378.56279999999998</v>
          </cell>
          <cell r="AF7">
            <v>239.8759</v>
          </cell>
          <cell r="AG7">
            <v>207.52500000000001</v>
          </cell>
          <cell r="AH7">
            <v>257.28579999999999</v>
          </cell>
          <cell r="AI7">
            <v>3467.2679000000003</v>
          </cell>
          <cell r="AJ7" t="str">
            <v/>
          </cell>
          <cell r="AK7" t="str">
            <v/>
          </cell>
          <cell r="AM7">
            <v>1</v>
          </cell>
          <cell r="AN7" t="str">
            <v/>
          </cell>
          <cell r="AO7" t="str">
            <v/>
          </cell>
        </row>
        <row r="8">
          <cell r="A8" t="str">
            <v>117 Clarence Street, Sydney</v>
          </cell>
          <cell r="B8" t="str">
            <v>NSW</v>
          </cell>
          <cell r="C8">
            <v>469.91320000000002</v>
          </cell>
          <cell r="D8">
            <v>392.88420000000002</v>
          </cell>
          <cell r="E8">
            <v>380.21050000000002</v>
          </cell>
          <cell r="F8">
            <v>435.66969999999998</v>
          </cell>
          <cell r="G8">
            <v>594.13789999999995</v>
          </cell>
          <cell r="H8">
            <v>613.9425</v>
          </cell>
          <cell r="I8">
            <v>645.11329999999998</v>
          </cell>
          <cell r="J8">
            <v>633.8723</v>
          </cell>
          <cell r="K8">
            <v>701.78719999999998</v>
          </cell>
          <cell r="L8">
            <v>412.34690000000001</v>
          </cell>
          <cell r="M8">
            <v>494.13470000000001</v>
          </cell>
          <cell r="N8">
            <v>485.25</v>
          </cell>
          <cell r="O8">
            <v>6259.2623999999987</v>
          </cell>
          <cell r="P8">
            <v>543.53691450007818</v>
          </cell>
          <cell r="Q8">
            <v>0.1808965837088139</v>
          </cell>
          <cell r="S8">
            <v>1</v>
          </cell>
          <cell r="T8">
            <v>1</v>
          </cell>
          <cell r="U8" t="str">
            <v/>
          </cell>
          <cell r="W8">
            <v>541.38520000000005</v>
          </cell>
          <cell r="X8">
            <v>563.32320000000004</v>
          </cell>
          <cell r="Y8">
            <v>545.15150000000006</v>
          </cell>
          <cell r="Z8">
            <v>562.50469999999996</v>
          </cell>
          <cell r="AA8">
            <v>541.05880000000002</v>
          </cell>
          <cell r="AB8">
            <v>559.09410000000003</v>
          </cell>
          <cell r="AC8">
            <v>324.63529999999997</v>
          </cell>
          <cell r="AD8"/>
          <cell r="AE8"/>
          <cell r="AF8"/>
          <cell r="AG8"/>
          <cell r="AH8"/>
          <cell r="AI8">
            <v>3637.1527999999998</v>
          </cell>
          <cell r="AJ8" t="str">
            <v/>
          </cell>
          <cell r="AK8" t="str">
            <v/>
          </cell>
          <cell r="AM8">
            <v>1</v>
          </cell>
          <cell r="AN8">
            <v>1</v>
          </cell>
          <cell r="AO8" t="str">
            <v/>
          </cell>
        </row>
        <row r="9">
          <cell r="A9" t="str">
            <v>120 Collins Street, Melbourne</v>
          </cell>
          <cell r="B9" t="str">
            <v>VIC</v>
          </cell>
          <cell r="C9">
            <v>2108.9394000000002</v>
          </cell>
          <cell r="D9">
            <v>2294.2219</v>
          </cell>
          <cell r="E9">
            <v>1857.7419</v>
          </cell>
          <cell r="F9">
            <v>2088.9032999999999</v>
          </cell>
          <cell r="G9">
            <v>2220.8141999999998</v>
          </cell>
          <cell r="H9">
            <v>1966.7126000000001</v>
          </cell>
          <cell r="I9">
            <v>2636.9081000000001</v>
          </cell>
          <cell r="J9">
            <v>2436.9014999999999</v>
          </cell>
          <cell r="K9">
            <v>2417.4025999999999</v>
          </cell>
          <cell r="L9">
            <v>1990.1687999999999</v>
          </cell>
          <cell r="M9">
            <v>2360.4146999999998</v>
          </cell>
          <cell r="N9">
            <v>2121.6667000000002</v>
          </cell>
          <cell r="O9">
            <v>26500.795700000002</v>
          </cell>
          <cell r="P9">
            <v>420.73370102767075</v>
          </cell>
          <cell r="Q9">
            <v>0.22039123647248426</v>
          </cell>
          <cell r="S9">
            <v>1</v>
          </cell>
          <cell r="T9">
            <v>1</v>
          </cell>
          <cell r="U9" t="str">
            <v/>
          </cell>
          <cell r="W9">
            <v>2067.6061</v>
          </cell>
          <cell r="X9">
            <v>2316.3029999999999</v>
          </cell>
          <cell r="Y9">
            <v>2467.1599000000001</v>
          </cell>
          <cell r="Z9">
            <v>2817.5309999999999</v>
          </cell>
          <cell r="AA9">
            <v>183.4</v>
          </cell>
          <cell r="AB9">
            <v>1983.6</v>
          </cell>
          <cell r="AC9">
            <v>2514.5333000000001</v>
          </cell>
          <cell r="AD9">
            <v>2609.5441000000001</v>
          </cell>
          <cell r="AE9">
            <v>2732.0225999999998</v>
          </cell>
          <cell r="AF9">
            <v>2421.4378999999999</v>
          </cell>
          <cell r="AG9">
            <v>2360.4146999999998</v>
          </cell>
          <cell r="AH9">
            <v>2248.8710000000001</v>
          </cell>
          <cell r="AI9">
            <v>26722.423599999998</v>
          </cell>
          <cell r="AJ9">
            <v>426.86554795012893</v>
          </cell>
          <cell r="AK9">
            <v>1.4574175796901345E-2</v>
          </cell>
          <cell r="AM9">
            <v>1</v>
          </cell>
          <cell r="AN9">
            <v>1</v>
          </cell>
          <cell r="AO9" t="str">
            <v/>
          </cell>
        </row>
        <row r="10">
          <cell r="A10" t="str">
            <v>126 Phillip Street, Sydney</v>
          </cell>
          <cell r="B10" t="str">
            <v>NSW</v>
          </cell>
          <cell r="C10">
            <v>1270.9979000000001</v>
          </cell>
          <cell r="D10">
            <v>1383.1936000000001</v>
          </cell>
          <cell r="E10">
            <v>1235.4996000000001</v>
          </cell>
          <cell r="F10">
            <v>3096.6352999999999</v>
          </cell>
          <cell r="G10">
            <v>1746.1404</v>
          </cell>
          <cell r="H10">
            <v>1583.7395000000001</v>
          </cell>
          <cell r="I10">
            <v>1825.9688000000001</v>
          </cell>
          <cell r="J10">
            <v>2281.4728999999998</v>
          </cell>
          <cell r="K10">
            <v>2486.8312000000001</v>
          </cell>
          <cell r="L10">
            <v>1669.5260000000001</v>
          </cell>
          <cell r="M10">
            <v>1581.9609</v>
          </cell>
          <cell r="N10">
            <v>1298.2</v>
          </cell>
          <cell r="O10">
            <v>21460.166100000006</v>
          </cell>
          <cell r="P10">
            <v>515.04233826451764</v>
          </cell>
          <cell r="Q10">
            <v>0.40744242316319079</v>
          </cell>
          <cell r="S10">
            <v>1</v>
          </cell>
          <cell r="T10">
            <v>1</v>
          </cell>
          <cell r="U10">
            <v>1</v>
          </cell>
          <cell r="W10">
            <v>1595.9978000000001</v>
          </cell>
          <cell r="X10">
            <v>1497.4962</v>
          </cell>
          <cell r="Y10">
            <v>1572.8905</v>
          </cell>
          <cell r="Z10">
            <v>2051.8892000000001</v>
          </cell>
          <cell r="AA10">
            <v>1806.7888</v>
          </cell>
          <cell r="AB10">
            <v>1939.625</v>
          </cell>
          <cell r="AC10">
            <v>2143.4333000000001</v>
          </cell>
          <cell r="AD10">
            <v>3109.0149999999999</v>
          </cell>
          <cell r="AE10">
            <v>2828.2392</v>
          </cell>
          <cell r="AF10">
            <v>1850.6918000000001</v>
          </cell>
          <cell r="AG10">
            <v>1730.5298</v>
          </cell>
          <cell r="AH10">
            <v>1488.2801999999999</v>
          </cell>
          <cell r="AI10">
            <v>23614.876800000002</v>
          </cell>
          <cell r="AJ10">
            <v>566.80012000912075</v>
          </cell>
          <cell r="AK10">
            <v>0.10049228558375556</v>
          </cell>
          <cell r="AM10">
            <v>1</v>
          </cell>
          <cell r="AN10">
            <v>1</v>
          </cell>
          <cell r="AO10">
            <v>1</v>
          </cell>
        </row>
        <row r="11">
          <cell r="A11" t="str">
            <v>135 King Street, Sydney</v>
          </cell>
          <cell r="B11" t="str">
            <v>NSW</v>
          </cell>
          <cell r="C11">
            <v>672.5856</v>
          </cell>
          <cell r="D11">
            <v>604.98950000000002</v>
          </cell>
          <cell r="E11">
            <v>585.47370000000001</v>
          </cell>
          <cell r="F11">
            <v>711.51840000000004</v>
          </cell>
          <cell r="G11">
            <v>813.75</v>
          </cell>
          <cell r="H11">
            <v>840.875</v>
          </cell>
          <cell r="I11">
            <v>1066.2953</v>
          </cell>
          <cell r="J11">
            <v>1110.1538</v>
          </cell>
          <cell r="K11">
            <v>1229.0989</v>
          </cell>
          <cell r="L11">
            <v>805.2047</v>
          </cell>
          <cell r="M11">
            <v>754.66669999999999</v>
          </cell>
          <cell r="N11">
            <v>730.32259999999997</v>
          </cell>
          <cell r="O11">
            <v>9924.9341999999979</v>
          </cell>
          <cell r="P11">
            <v>364.04142580474769</v>
          </cell>
          <cell r="Q11">
            <v>0.19825106428007278</v>
          </cell>
          <cell r="S11">
            <v>1</v>
          </cell>
          <cell r="T11">
            <v>1</v>
          </cell>
          <cell r="U11" t="str">
            <v/>
          </cell>
          <cell r="W11">
            <v>763.98090000000002</v>
          </cell>
          <cell r="X11">
            <v>806.9588</v>
          </cell>
          <cell r="Y11">
            <v>780.92780000000005</v>
          </cell>
          <cell r="Z11">
            <v>1027.3964000000001</v>
          </cell>
          <cell r="AA11">
            <v>1253.2941000000001</v>
          </cell>
          <cell r="AB11">
            <v>1295.0706</v>
          </cell>
          <cell r="AC11">
            <v>1369.9185</v>
          </cell>
          <cell r="AD11">
            <v>1314.8791000000001</v>
          </cell>
          <cell r="AE11">
            <v>1405.5604000000001</v>
          </cell>
          <cell r="AF11">
            <v>914.26790000000005</v>
          </cell>
          <cell r="AG11">
            <v>695.93259999999998</v>
          </cell>
          <cell r="AH11">
            <v>673.48310000000004</v>
          </cell>
          <cell r="AI11">
            <v>12301.6702</v>
          </cell>
          <cell r="AJ11">
            <v>449.97275656852742</v>
          </cell>
          <cell r="AK11">
            <v>0.23604822053924357</v>
          </cell>
          <cell r="AM11">
            <v>1</v>
          </cell>
          <cell r="AN11">
            <v>1</v>
          </cell>
          <cell r="AO11" t="str">
            <v/>
          </cell>
        </row>
        <row r="12">
          <cell r="A12" t="str">
            <v>151 Clarence Street, Sydney</v>
          </cell>
          <cell r="B12" t="str">
            <v>NSW</v>
          </cell>
          <cell r="C12">
            <v>781.97630000000004</v>
          </cell>
          <cell r="D12">
            <v>717.5684</v>
          </cell>
          <cell r="E12">
            <v>694.42110000000002</v>
          </cell>
          <cell r="F12">
            <v>754.75319999999999</v>
          </cell>
          <cell r="G12">
            <v>880.34479999999996</v>
          </cell>
          <cell r="H12">
            <v>909.68970000000002</v>
          </cell>
          <cell r="I12">
            <v>980.20510000000002</v>
          </cell>
          <cell r="J12">
            <v>1001.1489</v>
          </cell>
          <cell r="K12">
            <v>1108.4149</v>
          </cell>
          <cell r="L12">
            <v>1131.7347</v>
          </cell>
          <cell r="M12">
            <v>843.27350000000001</v>
          </cell>
          <cell r="N12">
            <v>782.25</v>
          </cell>
          <cell r="O12">
            <v>10585.780599999998</v>
          </cell>
          <cell r="P12">
            <v>518.78874578530531</v>
          </cell>
          <cell r="Q12">
            <v>-0.158477965279334</v>
          </cell>
          <cell r="S12">
            <v>1</v>
          </cell>
          <cell r="T12" t="str">
            <v/>
          </cell>
          <cell r="U12">
            <v>1</v>
          </cell>
          <cell r="W12">
            <v>892.7645</v>
          </cell>
          <cell r="X12">
            <v>855.34690000000001</v>
          </cell>
          <cell r="Y12">
            <v>827.75509999999997</v>
          </cell>
          <cell r="Z12">
            <v>882.95410000000004</v>
          </cell>
          <cell r="AA12">
            <v>946.07140000000004</v>
          </cell>
          <cell r="AB12">
            <v>977.60709999999995</v>
          </cell>
          <cell r="AC12">
            <v>1053.6373000000001</v>
          </cell>
          <cell r="AD12">
            <v>1061.5274999999999</v>
          </cell>
          <cell r="AE12">
            <v>1134.7363</v>
          </cell>
          <cell r="AF12">
            <v>1036.1512</v>
          </cell>
          <cell r="AG12">
            <v>919.78819999999996</v>
          </cell>
          <cell r="AH12">
            <v>890.11760000000004</v>
          </cell>
          <cell r="AI12">
            <v>11478.457199999999</v>
          </cell>
          <cell r="AJ12">
            <v>562.53710891554931</v>
          </cell>
          <cell r="AK12">
            <v>8.4327895478960135E-2</v>
          </cell>
          <cell r="AM12">
            <v>1</v>
          </cell>
          <cell r="AN12" t="str">
            <v/>
          </cell>
          <cell r="AO12">
            <v>1</v>
          </cell>
        </row>
        <row r="13">
          <cell r="A13" t="str">
            <v>179 Turbot Street, Brisbane</v>
          </cell>
          <cell r="B13" t="str">
            <v>QLD</v>
          </cell>
          <cell r="C13">
            <v>587.24459999999999</v>
          </cell>
          <cell r="D13">
            <v>863.96969999999999</v>
          </cell>
          <cell r="E13">
            <v>1331.9286</v>
          </cell>
          <cell r="F13">
            <v>1558.3137999999999</v>
          </cell>
          <cell r="G13">
            <v>1547.4242999999999</v>
          </cell>
          <cell r="H13">
            <v>1480.4271000000001</v>
          </cell>
          <cell r="I13">
            <v>1473.0263</v>
          </cell>
          <cell r="J13">
            <v>1514.1657</v>
          </cell>
          <cell r="K13">
            <v>1603.1071999999999</v>
          </cell>
          <cell r="L13">
            <v>1106.9138</v>
          </cell>
          <cell r="M13">
            <v>1099.1061</v>
          </cell>
          <cell r="N13">
            <v>776.17960000000005</v>
          </cell>
          <cell r="O13">
            <v>14941.806799999998</v>
          </cell>
          <cell r="P13">
            <v>602.88116526791464</v>
          </cell>
          <cell r="Q13">
            <v>0.43821447647329514</v>
          </cell>
          <cell r="S13">
            <v>1</v>
          </cell>
          <cell r="T13" t="str">
            <v/>
          </cell>
          <cell r="U13" t="str">
            <v/>
          </cell>
          <cell r="W13">
            <v>956.43349999999998</v>
          </cell>
          <cell r="X13">
            <v>899</v>
          </cell>
          <cell r="Y13">
            <v>938.24680000000001</v>
          </cell>
          <cell r="Z13">
            <v>884.04849999999999</v>
          </cell>
          <cell r="AA13">
            <v>784.75400000000002</v>
          </cell>
          <cell r="AB13">
            <v>1080.3793000000001</v>
          </cell>
          <cell r="AC13">
            <v>1146.3448000000001</v>
          </cell>
          <cell r="AD13">
            <v>1087.7242000000001</v>
          </cell>
          <cell r="AE13">
            <v>1046.1733999999999</v>
          </cell>
          <cell r="AF13">
            <v>747.62860000000001</v>
          </cell>
          <cell r="AG13">
            <v>1562.9332999999999</v>
          </cell>
          <cell r="AH13">
            <v>1081.2046</v>
          </cell>
          <cell r="AI13">
            <v>12214.870999999999</v>
          </cell>
          <cell r="AJ13">
            <v>492.95254045764557</v>
          </cell>
          <cell r="AK13">
            <v>-0.182338794348332</v>
          </cell>
          <cell r="AM13">
            <v>1</v>
          </cell>
          <cell r="AN13" t="str">
            <v/>
          </cell>
          <cell r="AO13" t="str">
            <v/>
          </cell>
        </row>
        <row r="14">
          <cell r="A14" t="str">
            <v>201 Kent Street, Sydney</v>
          </cell>
          <cell r="B14" t="str">
            <v>NSW</v>
          </cell>
          <cell r="C14">
            <v>1780.1873000000001</v>
          </cell>
          <cell r="D14">
            <v>1364.8692000000001</v>
          </cell>
          <cell r="E14">
            <v>1124.6479999999999</v>
          </cell>
          <cell r="F14">
            <v>1349.1959999999999</v>
          </cell>
          <cell r="G14">
            <v>1510.34</v>
          </cell>
          <cell r="H14">
            <v>1130.9860000000001</v>
          </cell>
          <cell r="I14">
            <v>1472.1679999999999</v>
          </cell>
          <cell r="J14">
            <v>1979.7143000000001</v>
          </cell>
          <cell r="K14">
            <v>1778.2916</v>
          </cell>
          <cell r="L14">
            <v>225.33340000000001</v>
          </cell>
          <cell r="M14">
            <v>1115.7983999999999</v>
          </cell>
          <cell r="N14">
            <v>1745.6904</v>
          </cell>
          <cell r="O14">
            <v>16577.222600000001</v>
          </cell>
          <cell r="P14">
            <v>425.12130296634621</v>
          </cell>
          <cell r="Q14">
            <v>8.2880996447527444E-3</v>
          </cell>
          <cell r="S14">
            <v>1</v>
          </cell>
          <cell r="T14">
            <v>1</v>
          </cell>
          <cell r="U14" t="str">
            <v/>
          </cell>
          <cell r="W14">
            <v>1706.8793000000001</v>
          </cell>
          <cell r="X14">
            <v>1800.5298</v>
          </cell>
          <cell r="Y14">
            <v>2079.0909000000001</v>
          </cell>
          <cell r="Z14">
            <v>2260.7856999999999</v>
          </cell>
          <cell r="AA14">
            <v>2538.2143000000001</v>
          </cell>
          <cell r="AB14">
            <v>2326.3000000000002</v>
          </cell>
          <cell r="AC14">
            <v>2577.7909</v>
          </cell>
          <cell r="AD14">
            <v>2810.3490999999999</v>
          </cell>
          <cell r="AE14">
            <v>2646.7474999999999</v>
          </cell>
          <cell r="AF14">
            <v>2092.4792000000002</v>
          </cell>
          <cell r="AG14">
            <v>1828.1212</v>
          </cell>
          <cell r="AH14">
            <v>1612.8870999999999</v>
          </cell>
          <cell r="AI14">
            <v>26280.175000000003</v>
          </cell>
          <cell r="AJ14">
            <v>687.87086017311833</v>
          </cell>
          <cell r="AK14">
            <v>0.61805784695661825</v>
          </cell>
          <cell r="AM14">
            <v>1</v>
          </cell>
          <cell r="AN14">
            <v>1</v>
          </cell>
          <cell r="AO14" t="str">
            <v/>
          </cell>
        </row>
        <row r="15">
          <cell r="A15" t="str">
            <v>220 London Circuit, Canberra</v>
          </cell>
          <cell r="B15"/>
          <cell r="C15"/>
          <cell r="D15"/>
          <cell r="E15"/>
          <cell r="F15"/>
          <cell r="G15">
            <v>434.21050000000002</v>
          </cell>
          <cell r="H15">
            <v>660.99879999999996</v>
          </cell>
          <cell r="I15">
            <v>771.47730000000001</v>
          </cell>
          <cell r="J15">
            <v>696.81820000000005</v>
          </cell>
          <cell r="K15">
            <v>658.70630000000006</v>
          </cell>
          <cell r="L15">
            <v>558.87639999999999</v>
          </cell>
          <cell r="M15">
            <v>577.50559999999996</v>
          </cell>
          <cell r="N15">
            <v>622.65615714285718</v>
          </cell>
          <cell r="O15">
            <v>4981.2492571428575</v>
          </cell>
          <cell r="P15" t="str">
            <v/>
          </cell>
          <cell r="Q15" t="str">
            <v/>
          </cell>
          <cell r="S15" t="str">
            <v/>
          </cell>
          <cell r="T15">
            <v>1</v>
          </cell>
          <cell r="U15" t="str">
            <v/>
          </cell>
          <cell r="W15">
            <v>503.0455</v>
          </cell>
          <cell r="X15">
            <v>503.0455</v>
          </cell>
          <cell r="Y15">
            <v>808.29250000000002</v>
          </cell>
          <cell r="Z15">
            <v>818.4674</v>
          </cell>
          <cell r="AA15">
            <v>792.0652</v>
          </cell>
          <cell r="AB15">
            <v>844.19569999999999</v>
          </cell>
          <cell r="AC15">
            <v>817.79349999999999</v>
          </cell>
          <cell r="AD15">
            <v>765.0326</v>
          </cell>
          <cell r="AE15">
            <v>721.6164</v>
          </cell>
          <cell r="AF15">
            <v>672.80899999999997</v>
          </cell>
          <cell r="AG15">
            <v>577.50559999999996</v>
          </cell>
          <cell r="AH15">
            <v>517.45709999999997</v>
          </cell>
          <cell r="AI15">
            <v>8341.3259999999991</v>
          </cell>
          <cell r="AJ15">
            <v>364.75975161798141</v>
          </cell>
          <cell r="AK15" t="str">
            <v/>
          </cell>
          <cell r="AM15" t="str">
            <v/>
          </cell>
          <cell r="AN15">
            <v>1</v>
          </cell>
          <cell r="AO15" t="str">
            <v/>
          </cell>
        </row>
        <row r="16">
          <cell r="A16" t="str">
            <v>250 St Georges Terrace, Perth</v>
          </cell>
          <cell r="B16" t="str">
            <v>WA</v>
          </cell>
          <cell r="C16">
            <v>1465</v>
          </cell>
          <cell r="D16">
            <v>1354</v>
          </cell>
          <cell r="E16">
            <v>1456</v>
          </cell>
          <cell r="F16">
            <v>1497</v>
          </cell>
          <cell r="G16">
            <v>1500</v>
          </cell>
          <cell r="H16">
            <v>1585</v>
          </cell>
          <cell r="I16">
            <v>1595.9</v>
          </cell>
          <cell r="J16">
            <v>2047</v>
          </cell>
          <cell r="K16">
            <v>11156</v>
          </cell>
          <cell r="L16">
            <v>986</v>
          </cell>
          <cell r="M16">
            <v>3161</v>
          </cell>
          <cell r="N16">
            <v>2279</v>
          </cell>
          <cell r="O16">
            <v>30081.9</v>
          </cell>
          <cell r="P16">
            <v>492.18815190768134</v>
          </cell>
          <cell r="Q16">
            <v>9.4031994637943317E-2</v>
          </cell>
          <cell r="S16" t="str">
            <v/>
          </cell>
          <cell r="T16">
            <v>1</v>
          </cell>
          <cell r="U16" t="str">
            <v/>
          </cell>
          <cell r="W16">
            <v>2646.8982999999998</v>
          </cell>
          <cell r="X16">
            <v>2695.9152999999997</v>
          </cell>
          <cell r="Y16">
            <v>2536.5</v>
          </cell>
          <cell r="Z16">
            <v>6556.7372999999998</v>
          </cell>
          <cell r="AA16">
            <v>4410.5084999999999</v>
          </cell>
          <cell r="AB16">
            <v>4556.1589999999997</v>
          </cell>
          <cell r="AC16">
            <v>5155.2381000000005</v>
          </cell>
          <cell r="AD16">
            <v>5420.8726999999999</v>
          </cell>
          <cell r="AE16">
            <v>4653.7656000000006</v>
          </cell>
          <cell r="AF16">
            <v>1996</v>
          </cell>
          <cell r="AG16">
            <v>1809</v>
          </cell>
          <cell r="AH16">
            <v>853</v>
          </cell>
          <cell r="AI16">
            <v>43290.594799999999</v>
          </cell>
          <cell r="AJ16">
            <v>712.5144187960334</v>
          </cell>
          <cell r="AK16">
            <v>0.44764642552728118</v>
          </cell>
          <cell r="AM16" t="str">
            <v/>
          </cell>
          <cell r="AN16">
            <v>1</v>
          </cell>
          <cell r="AO16" t="str">
            <v/>
          </cell>
        </row>
        <row r="17">
          <cell r="A17" t="str">
            <v>259 Queen Street, Brisbane</v>
          </cell>
          <cell r="B17" t="str">
            <v>QLD</v>
          </cell>
          <cell r="C17">
            <v>540.41989999999998</v>
          </cell>
          <cell r="D17">
            <v>516.65150000000006</v>
          </cell>
          <cell r="E17">
            <v>655.5</v>
          </cell>
          <cell r="F17">
            <v>350.72730000000001</v>
          </cell>
          <cell r="G17">
            <v>503.67270000000002</v>
          </cell>
          <cell r="H17">
            <v>520.79999999999995</v>
          </cell>
          <cell r="I17">
            <v>650.0258</v>
          </cell>
          <cell r="J17">
            <v>1195.8064999999999</v>
          </cell>
          <cell r="K17">
            <v>1320.3963000000001</v>
          </cell>
          <cell r="L17">
            <v>855.92430000000002</v>
          </cell>
          <cell r="M17">
            <v>600.04399999999998</v>
          </cell>
          <cell r="N17">
            <v>517.20280000000002</v>
          </cell>
          <cell r="O17">
            <v>8227.1710999999996</v>
          </cell>
          <cell r="P17">
            <v>332.35723923406317</v>
          </cell>
          <cell r="Q17">
            <v>-4.4516099278554377E-2</v>
          </cell>
          <cell r="S17">
            <v>1</v>
          </cell>
          <cell r="T17">
            <v>1</v>
          </cell>
          <cell r="U17" t="str">
            <v/>
          </cell>
          <cell r="W17">
            <v>682.69280000000003</v>
          </cell>
          <cell r="X17">
            <v>788.54290000000003</v>
          </cell>
          <cell r="Y17">
            <v>973.18709999999999</v>
          </cell>
          <cell r="Z17">
            <v>945.21289999999999</v>
          </cell>
          <cell r="AA17">
            <v>1052.6069</v>
          </cell>
          <cell r="AB17">
            <v>1212.5204000000001</v>
          </cell>
          <cell r="AC17">
            <v>1221.9394</v>
          </cell>
          <cell r="AD17">
            <v>1283.4047</v>
          </cell>
          <cell r="AE17">
            <v>1242.4740999999999</v>
          </cell>
          <cell r="AF17">
            <v>886.9384</v>
          </cell>
          <cell r="AG17">
            <v>744.3614</v>
          </cell>
          <cell r="AH17">
            <v>650.25</v>
          </cell>
          <cell r="AI17">
            <v>11684.130999999999</v>
          </cell>
          <cell r="AJ17">
            <v>471.24832620795354</v>
          </cell>
          <cell r="AK17">
            <v>0.41789698125418617</v>
          </cell>
          <cell r="AM17">
            <v>1</v>
          </cell>
          <cell r="AN17">
            <v>1</v>
          </cell>
          <cell r="AO17" t="str">
            <v/>
          </cell>
        </row>
        <row r="18">
          <cell r="A18" t="str">
            <v>347 Kent Street, Sydney</v>
          </cell>
          <cell r="B18" t="str">
            <v>NSW</v>
          </cell>
          <cell r="C18">
            <v>421.7996</v>
          </cell>
          <cell r="D18">
            <v>567.7722</v>
          </cell>
          <cell r="E18">
            <v>503.95699999999999</v>
          </cell>
          <cell r="F18">
            <v>722.19039999999995</v>
          </cell>
          <cell r="G18">
            <v>766.5222</v>
          </cell>
          <cell r="H18">
            <v>787.09130000000005</v>
          </cell>
          <cell r="I18">
            <v>1229.9431999999999</v>
          </cell>
          <cell r="J18">
            <v>1099.4432999999999</v>
          </cell>
          <cell r="K18">
            <v>1070.2944</v>
          </cell>
          <cell r="L18">
            <v>727.41989999999998</v>
          </cell>
          <cell r="M18">
            <v>725.96190000000001</v>
          </cell>
          <cell r="N18">
            <v>482.97660000000002</v>
          </cell>
          <cell r="O18">
            <v>9105.3719999999994</v>
          </cell>
          <cell r="P18">
            <v>354.80267464696522</v>
          </cell>
          <cell r="Q18">
            <v>0.19923170122262079</v>
          </cell>
          <cell r="S18">
            <v>1</v>
          </cell>
          <cell r="T18" t="str">
            <v/>
          </cell>
          <cell r="U18">
            <v>1</v>
          </cell>
          <cell r="W18">
            <v>614.07680000000005</v>
          </cell>
          <cell r="X18">
            <v>789.24770000000001</v>
          </cell>
          <cell r="Y18">
            <v>913.221</v>
          </cell>
          <cell r="Z18">
            <v>1026.9241999999999</v>
          </cell>
          <cell r="AA18">
            <v>1122.3181999999999</v>
          </cell>
          <cell r="AB18">
            <v>1288.837</v>
          </cell>
          <cell r="AC18">
            <v>1532.4738</v>
          </cell>
          <cell r="AD18">
            <v>1342.742</v>
          </cell>
          <cell r="AE18">
            <v>1382.5806</v>
          </cell>
          <cell r="AF18">
            <v>1021.104</v>
          </cell>
          <cell r="AG18">
            <v>862.44439999999997</v>
          </cell>
          <cell r="AH18">
            <v>581.49699999999996</v>
          </cell>
          <cell r="AI18">
            <v>12477.466699999999</v>
          </cell>
          <cell r="AJ18">
            <v>491.70926122235045</v>
          </cell>
          <cell r="AK18">
            <v>0.38586683911447306</v>
          </cell>
          <cell r="AM18">
            <v>1</v>
          </cell>
          <cell r="AN18" t="str">
            <v/>
          </cell>
          <cell r="AO18">
            <v>1</v>
          </cell>
        </row>
        <row r="19">
          <cell r="A19" t="str">
            <v>388 George Street, Sydney</v>
          </cell>
          <cell r="B19" t="str">
            <v>NSW</v>
          </cell>
          <cell r="C19">
            <v>717.38459999999998</v>
          </cell>
          <cell r="D19">
            <v>707.83330000000001</v>
          </cell>
          <cell r="E19">
            <v>685</v>
          </cell>
          <cell r="F19">
            <v>1102.4523999999999</v>
          </cell>
          <cell r="G19">
            <v>1140.3297</v>
          </cell>
          <cell r="H19">
            <v>1178.3407</v>
          </cell>
          <cell r="I19">
            <v>1850.3440000000001</v>
          </cell>
          <cell r="J19">
            <v>1761.2</v>
          </cell>
          <cell r="K19">
            <v>1949.9</v>
          </cell>
          <cell r="L19">
            <v>1245.8857</v>
          </cell>
          <cell r="M19">
            <v>1185.4945</v>
          </cell>
          <cell r="N19">
            <v>1147.2527</v>
          </cell>
          <cell r="O19">
            <v>14671.417600000001</v>
          </cell>
          <cell r="P19">
            <v>391.82292490118579</v>
          </cell>
          <cell r="Q19">
            <v>0.36564522348406592</v>
          </cell>
          <cell r="S19" t="str">
            <v/>
          </cell>
          <cell r="T19" t="str">
            <v/>
          </cell>
          <cell r="U19">
            <v>1</v>
          </cell>
          <cell r="W19">
            <v>1424.0438999999999</v>
          </cell>
          <cell r="X19">
            <v>1459.3846000000001</v>
          </cell>
          <cell r="Y19">
            <v>1412.3077000000001</v>
          </cell>
          <cell r="Z19">
            <v>2044.3178</v>
          </cell>
          <cell r="AA19">
            <v>2039.0217</v>
          </cell>
          <cell r="AB19">
            <v>2106.9890999999998</v>
          </cell>
          <cell r="AC19">
            <v>2130.9791</v>
          </cell>
          <cell r="AD19">
            <v>1995.9011</v>
          </cell>
          <cell r="AE19">
            <v>2133.5495000000001</v>
          </cell>
          <cell r="AF19">
            <v>1245.8857</v>
          </cell>
          <cell r="AG19">
            <v>1185.4945</v>
          </cell>
          <cell r="AH19">
            <v>1147.2527</v>
          </cell>
          <cell r="AI19">
            <v>20325.127400000001</v>
          </cell>
          <cell r="AJ19">
            <v>542.81399957269525</v>
          </cell>
          <cell r="AK19">
            <v>0.38535538651697854</v>
          </cell>
          <cell r="AM19" t="str">
            <v/>
          </cell>
          <cell r="AN19" t="str">
            <v/>
          </cell>
          <cell r="AO19">
            <v>1</v>
          </cell>
        </row>
        <row r="20">
          <cell r="A20" t="str">
            <v>40 Mount Street, North Sydney</v>
          </cell>
          <cell r="B20" t="str">
            <v>NSW</v>
          </cell>
          <cell r="C20">
            <v>529.87080000000003</v>
          </cell>
          <cell r="D20">
            <v>529.96249999999998</v>
          </cell>
          <cell r="E20">
            <v>611.16060000000004</v>
          </cell>
          <cell r="F20">
            <v>531.29650000000004</v>
          </cell>
          <cell r="G20">
            <v>524.61059999999998</v>
          </cell>
          <cell r="H20">
            <v>455.53230000000002</v>
          </cell>
          <cell r="I20">
            <v>576.43330000000003</v>
          </cell>
          <cell r="J20">
            <v>711.17780000000005</v>
          </cell>
          <cell r="K20">
            <v>782.25250000000005</v>
          </cell>
          <cell r="L20">
            <v>430.49349999999998</v>
          </cell>
          <cell r="M20">
            <v>608.85720000000003</v>
          </cell>
          <cell r="N20">
            <v>566.86670000000004</v>
          </cell>
          <cell r="O20">
            <v>6858.5142999999989</v>
          </cell>
          <cell r="P20">
            <v>240.97659174746926</v>
          </cell>
          <cell r="Q20">
            <v>0.19208684086431571</v>
          </cell>
          <cell r="S20">
            <v>1</v>
          </cell>
          <cell r="T20">
            <v>1</v>
          </cell>
          <cell r="U20" t="str">
            <v/>
          </cell>
          <cell r="W20">
            <v>519.70190000000002</v>
          </cell>
          <cell r="X20">
            <v>453.79809999999998</v>
          </cell>
          <cell r="Y20">
            <v>535.35709999999995</v>
          </cell>
          <cell r="Z20">
            <v>596.83330000000001</v>
          </cell>
          <cell r="AA20">
            <v>662.30309999999997</v>
          </cell>
          <cell r="AB20">
            <v>748.81190000000004</v>
          </cell>
          <cell r="AC20">
            <v>1395.1516999999999</v>
          </cell>
          <cell r="AD20">
            <v>1622.9484</v>
          </cell>
          <cell r="AE20">
            <v>1715.1757</v>
          </cell>
          <cell r="AF20">
            <v>820.54259999999999</v>
          </cell>
          <cell r="AG20">
            <v>682.38959999999997</v>
          </cell>
          <cell r="AH20">
            <v>543.92859999999996</v>
          </cell>
          <cell r="AI20">
            <v>10296.942000000001</v>
          </cell>
          <cell r="AJ20">
            <v>371.95997677991454</v>
          </cell>
          <cell r="AK20">
            <v>0.5435523180181292</v>
          </cell>
          <cell r="AM20">
            <v>1</v>
          </cell>
          <cell r="AN20">
            <v>1</v>
          </cell>
          <cell r="AO20" t="str">
            <v/>
          </cell>
        </row>
        <row r="21">
          <cell r="A21" t="str">
            <v>420 George Street, Sydney</v>
          </cell>
          <cell r="B21" t="str">
            <v>NSW</v>
          </cell>
          <cell r="C21">
            <v>875.053</v>
          </cell>
          <cell r="D21">
            <v>851.33330000000001</v>
          </cell>
          <cell r="E21">
            <v>823.87099999999998</v>
          </cell>
          <cell r="F21">
            <v>1005.249</v>
          </cell>
          <cell r="G21">
            <v>1285.6179999999999</v>
          </cell>
          <cell r="H21">
            <v>1328.4719</v>
          </cell>
          <cell r="I21">
            <v>1523.6375</v>
          </cell>
          <cell r="J21">
            <v>1620.2666999999999</v>
          </cell>
          <cell r="K21">
            <v>1793.8667</v>
          </cell>
          <cell r="L21">
            <v>1179.8168000000001</v>
          </cell>
          <cell r="M21">
            <v>888.09889999999996</v>
          </cell>
          <cell r="N21">
            <v>859.45050000000003</v>
          </cell>
          <cell r="O21">
            <v>14034.733300000002</v>
          </cell>
          <cell r="P21">
            <v>373.67263950754688</v>
          </cell>
          <cell r="Q21">
            <v>0.20013009852337094</v>
          </cell>
          <cell r="S21">
            <v>1</v>
          </cell>
          <cell r="T21">
            <v>1</v>
          </cell>
          <cell r="U21" t="str">
            <v/>
          </cell>
          <cell r="W21">
            <v>963.98199999999997</v>
          </cell>
          <cell r="X21">
            <v>1055.9375</v>
          </cell>
          <cell r="Y21">
            <v>1021.875</v>
          </cell>
          <cell r="Z21">
            <v>1373.2598</v>
          </cell>
          <cell r="AA21">
            <v>1754.1573000000001</v>
          </cell>
          <cell r="AB21">
            <v>1812.6292000000001</v>
          </cell>
          <cell r="AC21">
            <v>1881.3864000000001</v>
          </cell>
          <cell r="AD21">
            <v>1820.3077000000001</v>
          </cell>
          <cell r="AE21">
            <v>1945.8462</v>
          </cell>
          <cell r="AF21">
            <v>1371.5309999999999</v>
          </cell>
          <cell r="AG21">
            <v>852.32180000000005</v>
          </cell>
          <cell r="AH21">
            <v>824.82759999999996</v>
          </cell>
          <cell r="AI21">
            <v>16678.061499999996</v>
          </cell>
          <cell r="AJ21">
            <v>444.61077373399155</v>
          </cell>
          <cell r="AK21">
            <v>0.18984032205283241</v>
          </cell>
          <cell r="AM21">
            <v>1</v>
          </cell>
          <cell r="AN21">
            <v>1</v>
          </cell>
          <cell r="AO21" t="str">
            <v/>
          </cell>
        </row>
        <row r="22">
          <cell r="A22" t="str">
            <v>522 Flinders Lane, Melbourne</v>
          </cell>
          <cell r="B22" t="str">
            <v>VIC</v>
          </cell>
          <cell r="C22">
            <v>42.5349</v>
          </cell>
          <cell r="D22">
            <v>31.514099999999999</v>
          </cell>
          <cell r="E22">
            <v>24.631599999999999</v>
          </cell>
          <cell r="F22">
            <v>25.4526</v>
          </cell>
          <cell r="G22">
            <v>25.929500000000001</v>
          </cell>
          <cell r="H22">
            <v>27.967400000000001</v>
          </cell>
          <cell r="I22">
            <v>27.967400000000001</v>
          </cell>
          <cell r="J22">
            <v>12.6304</v>
          </cell>
          <cell r="K22">
            <v>62.3444</v>
          </cell>
          <cell r="L22">
            <v>60.333300000000001</v>
          </cell>
          <cell r="M22">
            <v>53.398200000000003</v>
          </cell>
          <cell r="N22">
            <v>41.162799999999997</v>
          </cell>
          <cell r="O22">
            <v>435.86660000000001</v>
          </cell>
          <cell r="P22">
            <v>306.51659634317861</v>
          </cell>
          <cell r="Q22">
            <v>-0.50715917739592531</v>
          </cell>
          <cell r="S22">
            <v>1</v>
          </cell>
          <cell r="T22">
            <v>1</v>
          </cell>
          <cell r="U22" t="str">
            <v/>
          </cell>
          <cell r="W22">
            <v>32.044899999999998</v>
          </cell>
          <cell r="X22">
            <v>29.439299999999999</v>
          </cell>
          <cell r="Y22">
            <v>26.413</v>
          </cell>
          <cell r="Z22">
            <v>27.293500000000002</v>
          </cell>
          <cell r="AA22">
            <v>32.791200000000003</v>
          </cell>
          <cell r="AB22">
            <v>39.651200000000003</v>
          </cell>
          <cell r="AC22">
            <v>39.651200000000003</v>
          </cell>
          <cell r="AD22">
            <v>38.593400000000003</v>
          </cell>
          <cell r="AE22">
            <v>41.866</v>
          </cell>
          <cell r="AF22">
            <v>40.515500000000003</v>
          </cell>
          <cell r="AG22">
            <v>69.721900000000005</v>
          </cell>
          <cell r="AH22">
            <v>31.011199999999999</v>
          </cell>
          <cell r="AI22">
            <v>448.99229999999994</v>
          </cell>
          <cell r="AJ22">
            <v>315.74704641350206</v>
          </cell>
          <cell r="AK22">
            <v>3.0114030301931827E-2</v>
          </cell>
          <cell r="AM22">
            <v>1</v>
          </cell>
          <cell r="AN22">
            <v>1</v>
          </cell>
          <cell r="AO22" t="str">
            <v/>
          </cell>
        </row>
        <row r="23">
          <cell r="A23" t="str">
            <v>567 Collins Street, Melbourne</v>
          </cell>
          <cell r="B23" t="str">
            <v>VIC</v>
          </cell>
          <cell r="C23">
            <v>1482.9536000000001</v>
          </cell>
          <cell r="D23">
            <v>1599.0496000000001</v>
          </cell>
          <cell r="E23">
            <v>1600.9677999999999</v>
          </cell>
          <cell r="F23">
            <v>1654.3334</v>
          </cell>
          <cell r="G23">
            <v>1601.1204</v>
          </cell>
          <cell r="H23">
            <v>1654.5824</v>
          </cell>
          <cell r="I23">
            <v>1654.5824</v>
          </cell>
          <cell r="J23">
            <v>533.7364</v>
          </cell>
          <cell r="K23">
            <v>1642.6518000000001</v>
          </cell>
          <cell r="L23">
            <v>1589.663</v>
          </cell>
          <cell r="M23">
            <v>1565.3784000000001</v>
          </cell>
          <cell r="N23">
            <v>1435.1164000000001</v>
          </cell>
          <cell r="O23">
            <v>18014.135599999998</v>
          </cell>
          <cell r="P23">
            <v>333.17739796588347</v>
          </cell>
          <cell r="Q23">
            <v>-2.7633136851644147E-2</v>
          </cell>
          <cell r="S23">
            <v>1</v>
          </cell>
          <cell r="T23">
            <v>1</v>
          </cell>
          <cell r="U23">
            <v>1</v>
          </cell>
          <cell r="W23">
            <v>2075.5747000000001</v>
          </cell>
          <cell r="X23">
            <v>2254.7921999999999</v>
          </cell>
          <cell r="Y23">
            <v>2277.4468000000002</v>
          </cell>
          <cell r="Z23">
            <v>2353.3616999999999</v>
          </cell>
          <cell r="AA23">
            <v>2177.2936</v>
          </cell>
          <cell r="AB23">
            <v>2170.7294000000002</v>
          </cell>
          <cell r="AC23">
            <v>2170.7294000000002</v>
          </cell>
          <cell r="AD23">
            <v>2266.7125999999998</v>
          </cell>
          <cell r="AE23">
            <v>2488.8571000000002</v>
          </cell>
          <cell r="AF23">
            <v>2408.5713999999998</v>
          </cell>
          <cell r="AG23">
            <v>2368.3524000000002</v>
          </cell>
          <cell r="AH23">
            <v>2008.6206999999999</v>
          </cell>
          <cell r="AI23">
            <v>27021.042000000001</v>
          </cell>
          <cell r="AJ23">
            <v>499.07635647675284</v>
          </cell>
          <cell r="AK23">
            <v>0.49792981013633164</v>
          </cell>
          <cell r="AM23">
            <v>1</v>
          </cell>
          <cell r="AN23">
            <v>1</v>
          </cell>
          <cell r="AO23">
            <v>1</v>
          </cell>
        </row>
        <row r="24">
          <cell r="A24" t="str">
            <v>6 O'Connell Street, Sydney</v>
          </cell>
          <cell r="B24" t="str">
            <v>NSW</v>
          </cell>
          <cell r="C24">
            <v>1027.1053999999999</v>
          </cell>
          <cell r="D24">
            <v>1047.5363</v>
          </cell>
          <cell r="E24">
            <v>914.625</v>
          </cell>
          <cell r="F24">
            <v>1045.75</v>
          </cell>
          <cell r="G24">
            <v>1162.3499999999999</v>
          </cell>
          <cell r="H24">
            <v>1069.8090999999999</v>
          </cell>
          <cell r="I24">
            <v>1166.1253999999999</v>
          </cell>
          <cell r="J24">
            <v>1227.8941</v>
          </cell>
          <cell r="K24">
            <v>1244.9804999999999</v>
          </cell>
          <cell r="L24">
            <v>1127.7695000000001</v>
          </cell>
          <cell r="M24">
            <v>1674.7408</v>
          </cell>
          <cell r="N24">
            <v>54.580599999999997</v>
          </cell>
          <cell r="O24">
            <v>12763.2667</v>
          </cell>
          <cell r="P24">
            <v>871.91503736798234</v>
          </cell>
          <cell r="Q24">
            <v>-2.3187398047916585E-2</v>
          </cell>
          <cell r="S24">
            <v>1</v>
          </cell>
          <cell r="T24" t="str">
            <v/>
          </cell>
          <cell r="U24" t="str">
            <v/>
          </cell>
          <cell r="W24">
            <v>1045.1067</v>
          </cell>
          <cell r="X24">
            <v>1098.346</v>
          </cell>
          <cell r="Y24">
            <v>1056.6676</v>
          </cell>
          <cell r="Z24">
            <v>1152.883</v>
          </cell>
          <cell r="AA24">
            <v>1103.9655</v>
          </cell>
          <cell r="AB24">
            <v>1134.8276000000001</v>
          </cell>
          <cell r="AC24">
            <v>1144.2391</v>
          </cell>
          <cell r="AD24">
            <v>1307.5540000000001</v>
          </cell>
          <cell r="AE24">
            <v>1294.1293000000001</v>
          </cell>
          <cell r="AF24">
            <v>1361.5948000000001</v>
          </cell>
          <cell r="AG24">
            <v>1113.837</v>
          </cell>
          <cell r="AH24">
            <v>1262.6119000000001</v>
          </cell>
          <cell r="AI24">
            <v>14075.762499999999</v>
          </cell>
          <cell r="AJ24">
            <v>964.99221877913658</v>
          </cell>
          <cell r="AK24">
            <v>0.10675028806949238</v>
          </cell>
          <cell r="AM24">
            <v>1</v>
          </cell>
          <cell r="AN24" t="str">
            <v/>
          </cell>
          <cell r="AO24" t="str">
            <v/>
          </cell>
        </row>
        <row r="25">
          <cell r="A25" t="str">
            <v>60 Martin Place, Sydney</v>
          </cell>
          <cell r="B25"/>
          <cell r="C25">
            <v>1166.7742000000001</v>
          </cell>
          <cell r="D25">
            <v>1370.7742000000001</v>
          </cell>
          <cell r="E25">
            <v>1361.3928000000001</v>
          </cell>
          <cell r="F25">
            <v>1747.5772999999999</v>
          </cell>
          <cell r="G25">
            <v>1899.0147999999999</v>
          </cell>
          <cell r="H25">
            <v>1726.194</v>
          </cell>
          <cell r="I25">
            <v>1648.3416999999999</v>
          </cell>
          <cell r="J25">
            <v>1718.2524000000001</v>
          </cell>
          <cell r="K25">
            <v>1935.3150000000001</v>
          </cell>
          <cell r="L25">
            <v>1411.0422000000001</v>
          </cell>
          <cell r="M25">
            <v>1274.3536999999999</v>
          </cell>
          <cell r="N25">
            <v>1510.5806</v>
          </cell>
          <cell r="O25">
            <v>18769.6129</v>
          </cell>
          <cell r="P25">
            <v>477.91568700842038</v>
          </cell>
          <cell r="Q25">
            <v>0.30988561119950897</v>
          </cell>
          <cell r="S25">
            <v>1</v>
          </cell>
          <cell r="T25">
            <v>1</v>
          </cell>
          <cell r="U25" t="str">
            <v/>
          </cell>
          <cell r="W25">
            <v>1392.7016000000001</v>
          </cell>
          <cell r="X25">
            <v>1610.3559</v>
          </cell>
          <cell r="Y25">
            <v>1661.2219</v>
          </cell>
          <cell r="Z25">
            <v>1605.6894</v>
          </cell>
          <cell r="AA25">
            <v>1611.0985000000001</v>
          </cell>
          <cell r="AB25">
            <v>1599.5998</v>
          </cell>
          <cell r="AC25">
            <v>1749.9387999999999</v>
          </cell>
          <cell r="AD25">
            <v>1775.4194</v>
          </cell>
          <cell r="AE25">
            <v>2092.9935</v>
          </cell>
          <cell r="AF25">
            <v>2088.4499999999998</v>
          </cell>
          <cell r="AG25">
            <v>1806.1135999999999</v>
          </cell>
          <cell r="AH25">
            <v>1183.749</v>
          </cell>
          <cell r="AI25">
            <v>20177.331399999999</v>
          </cell>
          <cell r="AJ25">
            <v>513.75930070606682</v>
          </cell>
          <cell r="AK25">
            <v>7.4999868537512393E-2</v>
          </cell>
          <cell r="AM25">
            <v>1</v>
          </cell>
          <cell r="AN25">
            <v>1</v>
          </cell>
          <cell r="AO25" t="str">
            <v/>
          </cell>
        </row>
      </sheetData>
      <sheetData sheetId="12">
        <row r="1">
          <cell r="L1">
            <v>12</v>
          </cell>
          <cell r="N1">
            <v>14</v>
          </cell>
          <cell r="O1">
            <v>15</v>
          </cell>
          <cell r="P1">
            <v>16</v>
          </cell>
        </row>
        <row r="5">
          <cell r="M5" t="str">
            <v>1 Market Street, Sydney</v>
          </cell>
          <cell r="N5">
            <v>79.282637500000007</v>
          </cell>
          <cell r="O5">
            <v>42.737404773654703</v>
          </cell>
          <cell r="P5">
            <v>36.545232726345297</v>
          </cell>
          <cell r="Q5">
            <v>0.46094875093358612</v>
          </cell>
        </row>
        <row r="6">
          <cell r="M6" t="str">
            <v>105-151 Miller Street, North Sydney</v>
          </cell>
          <cell r="N6">
            <v>0</v>
          </cell>
          <cell r="O6">
            <v>0</v>
          </cell>
          <cell r="P6">
            <v>0</v>
          </cell>
          <cell r="Q6" t="str">
            <v/>
          </cell>
        </row>
        <row r="7">
          <cell r="M7" t="str">
            <v>117 Clarence Street, Sydney</v>
          </cell>
          <cell r="N7">
            <v>19.6126</v>
          </cell>
          <cell r="O7">
            <v>15.77248</v>
          </cell>
          <cell r="P7">
            <v>3.8401200000000002</v>
          </cell>
          <cell r="Q7">
            <v>0.19579861925496875</v>
          </cell>
        </row>
        <row r="8">
          <cell r="M8" t="str">
            <v>120 Collins Street, Melbourne</v>
          </cell>
          <cell r="N8">
            <v>85.887836666666701</v>
          </cell>
          <cell r="O8">
            <v>50.900980051692812</v>
          </cell>
          <cell r="P8">
            <v>34.986856614973902</v>
          </cell>
          <cell r="Q8">
            <v>0.4073551968803098</v>
          </cell>
        </row>
        <row r="9">
          <cell r="M9" t="str">
            <v>126 Phillip Street, Sydney</v>
          </cell>
          <cell r="N9">
            <v>193.21617636363601</v>
          </cell>
          <cell r="O9">
            <v>106.99635919184379</v>
          </cell>
          <cell r="P9">
            <v>86.219817171793011</v>
          </cell>
          <cell r="Q9">
            <v>0.44623498298364989</v>
          </cell>
        </row>
        <row r="10">
          <cell r="M10" t="str">
            <v>135 King Street, Sydney</v>
          </cell>
          <cell r="N10">
            <v>70.989289090909011</v>
          </cell>
          <cell r="O10">
            <v>39.952556489853592</v>
          </cell>
          <cell r="P10">
            <v>31.036732601055597</v>
          </cell>
          <cell r="Q10">
            <v>0.43720303440861202</v>
          </cell>
        </row>
        <row r="11">
          <cell r="M11" t="str">
            <v>151 Clarence Street, Sydney</v>
          </cell>
          <cell r="N11">
            <v>71.83066363636361</v>
          </cell>
          <cell r="O11">
            <v>33.534971307804497</v>
          </cell>
          <cell r="P11">
            <v>38.295692328559198</v>
          </cell>
          <cell r="Q11">
            <v>0.533138500883519</v>
          </cell>
        </row>
        <row r="12">
          <cell r="M12" t="str">
            <v>179 Turbot Street, Brisbane</v>
          </cell>
          <cell r="N12">
            <v>44.682341666666701</v>
          </cell>
          <cell r="O12">
            <v>31.341973666666696</v>
          </cell>
          <cell r="P12">
            <v>13.340368000000002</v>
          </cell>
          <cell r="Q12">
            <v>0.29856018065302065</v>
          </cell>
        </row>
        <row r="13">
          <cell r="M13" t="str">
            <v>201 Kent Street, Sydney</v>
          </cell>
          <cell r="N13">
            <v>92.107537001594807</v>
          </cell>
          <cell r="O13">
            <v>66.749485516888598</v>
          </cell>
          <cell r="P13">
            <v>25.358051484706294</v>
          </cell>
          <cell r="Q13">
            <v>0.27530919086748817</v>
          </cell>
        </row>
        <row r="14">
          <cell r="M14" t="str">
            <v>220 London Circuit, Canberra</v>
          </cell>
          <cell r="N14">
            <v>27.921999999999997</v>
          </cell>
          <cell r="O14">
            <v>17.218666666666667</v>
          </cell>
          <cell r="P14">
            <v>10.703333333333331</v>
          </cell>
          <cell r="Q14">
            <v>0.38332975192798985</v>
          </cell>
        </row>
        <row r="15">
          <cell r="M15" t="str">
            <v>250 St Georges Terrace, Perth</v>
          </cell>
          <cell r="N15">
            <v>77.694309999999987</v>
          </cell>
          <cell r="O15">
            <v>23.355499999999999</v>
          </cell>
          <cell r="P15">
            <v>54.338810000000002</v>
          </cell>
          <cell r="Q15">
            <v>0.6993924008077298</v>
          </cell>
        </row>
        <row r="16">
          <cell r="M16" t="str">
            <v>259 Queen Street, Brisbane</v>
          </cell>
          <cell r="N16">
            <v>53.185116666666694</v>
          </cell>
          <cell r="O16">
            <v>43.375733333333301</v>
          </cell>
          <cell r="P16">
            <v>9.8093833333333293</v>
          </cell>
          <cell r="Q16">
            <v>0.18443850362899128</v>
          </cell>
        </row>
        <row r="17">
          <cell r="M17" t="str">
            <v>347 Kent Street, Sydney</v>
          </cell>
          <cell r="N17">
            <v>30.480565822784804</v>
          </cell>
          <cell r="O17">
            <v>16.451058000406899</v>
          </cell>
          <cell r="P17">
            <v>14.029507822377891</v>
          </cell>
          <cell r="Q17">
            <v>0.46027714524546542</v>
          </cell>
        </row>
        <row r="18">
          <cell r="M18" t="str">
            <v>388 George Street, Sydney</v>
          </cell>
          <cell r="N18">
            <v>107.604</v>
          </cell>
          <cell r="O18">
            <v>7.4479999999999995</v>
          </cell>
          <cell r="P18">
            <v>100.15600000000001</v>
          </cell>
          <cell r="Q18">
            <v>0.93078324225865217</v>
          </cell>
        </row>
        <row r="19">
          <cell r="M19" t="str">
            <v>40 Mount Street, North Sydney</v>
          </cell>
          <cell r="N19">
            <v>56.264322377622406</v>
          </cell>
          <cell r="O19">
            <v>37.805393744726004</v>
          </cell>
          <cell r="P19">
            <v>18.458928632896452</v>
          </cell>
          <cell r="Q19">
            <v>0.32807519672960611</v>
          </cell>
        </row>
        <row r="20">
          <cell r="M20" t="str">
            <v>420 George Street, Sydney</v>
          </cell>
          <cell r="N20">
            <v>71.471149999999994</v>
          </cell>
          <cell r="O20">
            <v>45.793554884344204</v>
          </cell>
          <cell r="P20">
            <v>25.677595115655805</v>
          </cell>
          <cell r="Q20">
            <v>0.35927216947895491</v>
          </cell>
        </row>
        <row r="21">
          <cell r="M21" t="str">
            <v>522 Flinders Lane, Melbourne</v>
          </cell>
          <cell r="N21">
            <v>0</v>
          </cell>
          <cell r="O21">
            <v>0</v>
          </cell>
          <cell r="P21">
            <v>0</v>
          </cell>
          <cell r="Q21" t="str">
            <v/>
          </cell>
        </row>
        <row r="22">
          <cell r="M22" t="str">
            <v>567 Collins Street, Melbourne</v>
          </cell>
          <cell r="N22">
            <v>107.41108</v>
          </cell>
          <cell r="O22">
            <v>67.995167802569398</v>
          </cell>
          <cell r="P22">
            <v>39.415912197430607</v>
          </cell>
          <cell r="Q22">
            <v>0.3669631866417376</v>
          </cell>
        </row>
        <row r="23">
          <cell r="M23" t="str">
            <v>6 O'Connell Street, Sydney</v>
          </cell>
          <cell r="N23">
            <v>54.411916666666599</v>
          </cell>
          <cell r="O23">
            <v>27.832877124613297</v>
          </cell>
          <cell r="P23">
            <v>26.579039542053302</v>
          </cell>
          <cell r="Q23">
            <v>0.4884782814191132</v>
          </cell>
        </row>
        <row r="24">
          <cell r="M24" t="str">
            <v>60 Martin Place, Sydney</v>
          </cell>
          <cell r="N24">
            <v>173.18773734999101</v>
          </cell>
          <cell r="O24">
            <v>109.57033720386399</v>
          </cell>
          <cell r="P24">
            <v>63.617400146127899</v>
          </cell>
          <cell r="Q24">
            <v>0.36733201276003158</v>
          </cell>
        </row>
      </sheetData>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Set>
  </externalBook>
</externalLink>
</file>

<file path=xl/persons/person.xml><?xml version="1.0" encoding="utf-8"?>
<personList xmlns="http://schemas.microsoft.com/office/spreadsheetml/2018/threadedcomments" xmlns:x="http://schemas.openxmlformats.org/spreadsheetml/2006/main">
  <person displayName="Jessie Liu" id="{60FCAB4C-F6A0-41F5-8C8C-42ECCFBAADB4}" userId="JLiu@investa.com.au" providerId="PeoplePicker"/>
  <person displayName="Angeliki Dimitriou" id="{72FB5264-9FA8-4C1C-AF4B-D76B6FC2AC68}" userId="ADimitriou@investa.com.au" providerId="PeoplePicker"/>
  <person displayName="Jessie Liu" id="{DB36B389-9199-4183-BF80-D0BFF23BEC0E}" userId="S::jliu@investa.com.au::77f5aec2-86a5-4ed3-9139-40f5bd6bd540" providerId="AD"/>
  <person displayName="Angeliki Dimitriou" id="{5FBDBB48-8D29-414F-B106-A7B54A24D134}" userId="S::adimitriou@investa.com.au::49d17583-d6b3-454d-8b2f-3fd0f63e7284" providerId="AD"/>
  <person displayName="Rebecca Fitzgerald" id="{9BCF12F4-E6A7-48D4-9F61-C2AC86C38551}" userId="S::RFitzgerald@investa.com.au::59908ec9-1ffb-4b6c-a538-66e5fedd241a" providerId="AD"/>
  <person displayName="Rebecca Fitzgerald" id="{9601134F-4E4A-4BD2-BC53-445A621DC7B6}" userId="S::rfitzgerald@investa.com.au::59908ec9-1ffb-4b6c-a538-66e5fedd241a" providerId="AD"/>
</personList>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threadedComments/threadedComment1.xml><?xml version="1.0" encoding="utf-8"?>
<ThreadedComments xmlns="http://schemas.microsoft.com/office/spreadsheetml/2018/threadedcomments" xmlns:x="http://schemas.openxmlformats.org/spreadsheetml/2006/main">
  <threadedComment ref="A39" dT="2024-11-26T23:36:24.57" personId="{9BCF12F4-E6A7-48D4-9F61-C2AC86C38551}" id="{281F1543-8BC8-470B-BBD0-6E8557622CD0}">
    <text>@Angeliki Dimitriou, do you mind checking this note for me please? In particular, the Climate Active terminology.</text>
    <mentions>
      <mention mentionpersonId="{72FB5264-9FA8-4C1C-AF4B-D76B6FC2AC68}" mentionId="{0098617C-9381-4AA4-9757-8121C75350CF}" startIndex="0" length="19"/>
    </mentions>
  </threadedComment>
  <threadedComment ref="A39" dT="2024-11-27T06:47:00.91" personId="{5FBDBB48-8D29-414F-B106-A7B54A24D134}" id="{68B99F9F-FD32-4A7E-830F-FE6DB37072D9}" parentId="{281F1543-8BC8-470B-BBD0-6E8557622CD0}">
    <text xml:space="preserve">I've made a small update. Just to check we only included offsets for the period 1 July to 30 Nov 2023? </text>
  </threadedComment>
  <threadedComment ref="A39" dT="2024-11-27T23:20:02.72" personId="{9601134F-4E4A-4BD2-BC53-445A621DC7B6}" id="{7521EA88-4996-4210-9820-DA82844ADA54}" parentId="{281F1543-8BC8-470B-BBD0-6E8557622CD0}">
    <text>My understanding is that this is all that is included in the last Climate Active for Buildings certification. Do you mind checking your understanding matches mine from the emails with Joe?</text>
  </threadedComment>
</ThreadedComments>
</file>

<file path=xl/threadedComments/threadedComment2.xml><?xml version="1.0" encoding="utf-8"?>
<ThreadedComments xmlns="http://schemas.microsoft.com/office/spreadsheetml/2018/threadedcomments" xmlns:x="http://schemas.openxmlformats.org/spreadsheetml/2006/main">
  <threadedComment ref="J5" dT="2024-12-04T03:12:47.07" personId="{9BCF12F4-E6A7-48D4-9F61-C2AC86C38551}" id="{1F4C713C-7DD9-4254-9674-6157ECC08214}">
    <text>@Jessie Liu, there is no footnote 1. Are we able to delete the 1?</text>
    <mentions>
      <mention mentionpersonId="{60FCAB4C-F6A0-41F5-8C8C-42ECCFBAADB4}" mentionId="{2D25D650-FFAF-4E93-BA3D-BD4666B7C046}" startIndex="0" length="11"/>
    </mentions>
  </threadedComment>
  <threadedComment ref="J5" dT="2024-12-04T05:19:09.98" personId="{DB36B389-9199-4183-BF80-D0BFF23BEC0E}" id="{C6ABC186-3AA7-4171-B52D-4A6C33C896AD}" parentId="{1F4C713C-7DD9-4254-9674-6157ECC08214}">
    <text xml:space="preserve">Done. Thanks Rebecca ! </text>
  </threadedComment>
</ThreadedComments>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10.bin"/><Relationship Id="rId5" Type="http://schemas.microsoft.com/office/2019/04/relationships/documenttask" Target="../documenttasks/documenttask1.xml"/><Relationship Id="rId4" Type="http://schemas.microsoft.com/office/2017/10/relationships/threadedComment" Target="../threadedComments/threadedComment1.xml"/></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microsoft.com/office/2017/10/relationships/threadedComment" Target="../threadedComments/threadedComment2.xml"/><Relationship Id="rId2" Type="http://schemas.openxmlformats.org/officeDocument/2006/relationships/comments" Target="../comments2.xml"/><Relationship Id="rId1" Type="http://schemas.openxmlformats.org/officeDocument/2006/relationships/vmlDrawing" Target="../drawings/vmlDrawing2.vml"/><Relationship Id="rId4" Type="http://schemas.microsoft.com/office/2019/04/relationships/documenttask" Target="../documenttasks/documenttask2.xm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4.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3E73A6-4575-4C43-84D7-37C9524BF73D}">
  <sheetPr>
    <pageSetUpPr fitToPage="1"/>
  </sheetPr>
  <dimension ref="A1"/>
  <sheetViews>
    <sheetView tabSelected="1" view="pageBreakPreview" zoomScale="70" zoomScaleNormal="85" zoomScaleSheetLayoutView="70" workbookViewId="0">
      <selection activeCell="Y1" sqref="Y1"/>
    </sheetView>
  </sheetViews>
  <sheetFormatPr defaultColWidth="8.81640625" defaultRowHeight="14.5" x14ac:dyDescent="0.35"/>
  <cols>
    <col min="1" max="1" width="119.1796875" customWidth="1"/>
  </cols>
  <sheetData>
    <row r="1" ht="361.4" customHeight="1" x14ac:dyDescent="0.35"/>
  </sheetData>
  <sheetProtection algorithmName="SHA-512" hashValue="Nd4lOfkPgHNf5OHttTUStIUhgOEEnpqSgCnU5fCHFn3/EchssFwUWv9MYU3tNCeS6aW3BeMQR/lXtnReVf/xOA==" saltValue="KTnpxquuCSH5txBuqp8gxw==" spinCount="100000" sheet="1" formatCells="0" formatColumns="0" formatRows="0" insertColumns="0" insertRows="0" insertHyperlinks="0" deleteColumns="0" deleteRows="0" sort="0" autoFilter="0" pivotTables="0"/>
  <pageMargins left="0.7" right="0.7" top="0.75" bottom="0.75" header="0.3" footer="0.3"/>
  <pageSetup paperSize="9" orientation="landscape"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8C9ECE-EEAE-49B6-A70A-0C7F4731E8AB}">
  <sheetPr>
    <pageSetUpPr fitToPage="1"/>
  </sheetPr>
  <dimension ref="A1"/>
  <sheetViews>
    <sheetView view="pageBreakPreview" zoomScale="145" zoomScaleNormal="85" zoomScaleSheetLayoutView="145" workbookViewId="0">
      <selection activeCell="B1" sqref="B1"/>
    </sheetView>
  </sheetViews>
  <sheetFormatPr defaultColWidth="8.81640625" defaultRowHeight="14.5" x14ac:dyDescent="0.35"/>
  <cols>
    <col min="1" max="1" width="119.26953125" customWidth="1"/>
  </cols>
  <sheetData>
    <row r="1" ht="363" customHeight="1" x14ac:dyDescent="0.35"/>
  </sheetData>
  <sheetProtection algorithmName="SHA-512" hashValue="xIi+lhsjupabXH9mIq85kYnovpMdc4BeDiWRtMuq9KOEbQj++WqnwgjUhrlNiQy8KOZuVh5gjSYjm4yaN4AETA==" saltValue="crymaj73Qr9J+Y2IWXaCxw==" spinCount="100000" sheet="1" formatCells="0" formatColumns="0" formatRows="0" insertColumns="0" insertRows="0" insertHyperlinks="0" deleteColumns="0" deleteRows="0" sort="0" autoFilter="0" pivotTables="0"/>
  <pageMargins left="0.7" right="0.7" top="0.75" bottom="0.75" header="0.3" footer="0.3"/>
  <pageSetup paperSize="9" orientation="landscape"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FF6C7B-4A51-417F-9A05-8CE557B6E97F}">
  <sheetPr>
    <pageSetUpPr fitToPage="1"/>
  </sheetPr>
  <dimension ref="A1"/>
  <sheetViews>
    <sheetView view="pageBreakPreview" zoomScale="70" zoomScaleNormal="85" zoomScaleSheetLayoutView="70" workbookViewId="0"/>
  </sheetViews>
  <sheetFormatPr defaultColWidth="8.81640625" defaultRowHeight="14.5" x14ac:dyDescent="0.35"/>
  <cols>
    <col min="1" max="1" width="119.1796875" customWidth="1"/>
  </cols>
  <sheetData>
    <row r="1" ht="361.4" customHeight="1" x14ac:dyDescent="0.35"/>
  </sheetData>
  <sheetProtection algorithmName="SHA-512" hashValue="+7t6XDTevUk9YHFIxcS45BEG6ShVBj2kaGOlIUcx8TVKzYl5UQ1TSb6UKBnTBrwcG45kUvnWWCgZf8IL0HC8Rw==" saltValue="m00KJ7nRdJox3GEb06U4TA==" spinCount="100000" sheet="1" formatCells="0" formatColumns="0" formatRows="0" insertColumns="0" insertRows="0" insertHyperlinks="0" deleteColumns="0" deleteRows="0" sort="0" autoFilter="0" pivotTables="0"/>
  <pageMargins left="0.7" right="0.7" top="0.75" bottom="0.75" header="0.3" footer="0.3"/>
  <pageSetup paperSize="9"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8A68BE-47E3-4D96-8654-1CC65E6BB99B}">
  <sheetPr>
    <tabColor rgb="FF00C2CC"/>
  </sheetPr>
  <dimension ref="A1:F86"/>
  <sheetViews>
    <sheetView zoomScale="70" zoomScaleNormal="70" workbookViewId="0">
      <selection activeCell="L10" sqref="L10"/>
    </sheetView>
  </sheetViews>
  <sheetFormatPr defaultColWidth="9.1796875" defaultRowHeight="11.5" x14ac:dyDescent="0.25"/>
  <cols>
    <col min="1" max="1" width="24.453125" style="31" customWidth="1"/>
    <col min="2" max="2" width="40.81640625" style="31" customWidth="1"/>
    <col min="3" max="4" width="17.1796875" style="31" customWidth="1"/>
    <col min="5" max="5" width="43.81640625" style="31" customWidth="1"/>
    <col min="6" max="6" width="60.81640625" style="31" customWidth="1"/>
    <col min="7" max="16384" width="9.1796875" style="31"/>
  </cols>
  <sheetData>
    <row r="1" spans="1:6" ht="15" customHeight="1" x14ac:dyDescent="0.25">
      <c r="A1" s="326" t="s">
        <v>305</v>
      </c>
      <c r="B1" s="326"/>
      <c r="C1" s="326"/>
      <c r="D1" s="326"/>
      <c r="E1" s="326"/>
      <c r="F1" s="326"/>
    </row>
    <row r="2" spans="1:6" ht="15" customHeight="1" x14ac:dyDescent="0.25">
      <c r="A2" s="326"/>
      <c r="B2" s="326"/>
      <c r="C2" s="326"/>
      <c r="D2" s="326"/>
      <c r="E2" s="326"/>
      <c r="F2" s="326"/>
    </row>
    <row r="3" spans="1:6" ht="41.15" customHeight="1" x14ac:dyDescent="0.25">
      <c r="A3" s="327" t="s">
        <v>0</v>
      </c>
      <c r="B3" s="327"/>
      <c r="C3" s="327"/>
      <c r="D3" s="327"/>
      <c r="E3" s="327"/>
      <c r="F3" s="327"/>
    </row>
    <row r="4" spans="1:6" ht="10" customHeight="1" x14ac:dyDescent="0.25"/>
    <row r="5" spans="1:6" ht="11.25" customHeight="1" x14ac:dyDescent="0.25">
      <c r="A5" s="32"/>
      <c r="B5" s="32"/>
      <c r="C5" s="32"/>
      <c r="D5" s="32"/>
      <c r="E5" s="32"/>
      <c r="F5" s="32"/>
    </row>
    <row r="6" spans="1:6" ht="15" x14ac:dyDescent="0.3">
      <c r="A6" s="37" t="s">
        <v>1</v>
      </c>
    </row>
    <row r="7" spans="1:6" ht="53.25" customHeight="1" x14ac:dyDescent="0.25">
      <c r="A7" s="59" t="s">
        <v>2</v>
      </c>
      <c r="B7" s="328" t="s">
        <v>3</v>
      </c>
      <c r="C7" s="328"/>
      <c r="D7" s="328"/>
      <c r="E7" s="328"/>
      <c r="F7" s="329"/>
    </row>
    <row r="8" spans="1:6" ht="13.5" customHeight="1" x14ac:dyDescent="0.25">
      <c r="A8" s="60" t="s">
        <v>4</v>
      </c>
      <c r="B8" s="332" t="s">
        <v>5</v>
      </c>
      <c r="C8" s="332"/>
      <c r="D8" s="332"/>
      <c r="E8" s="332"/>
      <c r="F8" s="333"/>
    </row>
    <row r="9" spans="1:6" ht="13.5" customHeight="1" x14ac:dyDescent="0.25">
      <c r="A9" s="60" t="s">
        <v>6</v>
      </c>
      <c r="B9" s="332" t="s">
        <v>7</v>
      </c>
      <c r="C9" s="332"/>
      <c r="D9" s="332"/>
      <c r="E9" s="332"/>
      <c r="F9" s="333"/>
    </row>
    <row r="10" spans="1:6" ht="157.4" customHeight="1" x14ac:dyDescent="0.25">
      <c r="A10" s="330" t="s">
        <v>8</v>
      </c>
      <c r="B10" s="334" t="s">
        <v>9</v>
      </c>
      <c r="C10" s="334"/>
      <c r="D10" s="337" t="s">
        <v>10</v>
      </c>
      <c r="E10" s="337"/>
      <c r="F10" s="42" t="s">
        <v>11</v>
      </c>
    </row>
    <row r="11" spans="1:6" ht="13.5" customHeight="1" x14ac:dyDescent="0.25">
      <c r="A11" s="330"/>
      <c r="B11" s="334" t="s">
        <v>12</v>
      </c>
      <c r="C11" s="334"/>
      <c r="D11" s="335" t="s">
        <v>13</v>
      </c>
      <c r="E11" s="335"/>
      <c r="F11" s="336"/>
    </row>
    <row r="12" spans="1:6" ht="27.75" customHeight="1" x14ac:dyDescent="0.25">
      <c r="A12" s="330"/>
      <c r="B12" s="334" t="s">
        <v>14</v>
      </c>
      <c r="C12" s="334"/>
      <c r="D12" s="335" t="s">
        <v>15</v>
      </c>
      <c r="E12" s="335"/>
      <c r="F12" s="336"/>
    </row>
    <row r="13" spans="1:6" ht="36" customHeight="1" x14ac:dyDescent="0.25">
      <c r="A13" s="331"/>
      <c r="B13" s="341" t="s">
        <v>16</v>
      </c>
      <c r="C13" s="341"/>
      <c r="D13" s="342" t="s">
        <v>17</v>
      </c>
      <c r="E13" s="342"/>
      <c r="F13" s="343"/>
    </row>
    <row r="14" spans="1:6" x14ac:dyDescent="0.25">
      <c r="A14" s="31" t="s">
        <v>18</v>
      </c>
    </row>
    <row r="15" spans="1:6" ht="15" x14ac:dyDescent="0.3">
      <c r="A15" s="37" t="s">
        <v>19</v>
      </c>
    </row>
    <row r="16" spans="1:6" ht="23" x14ac:dyDescent="0.25">
      <c r="A16" s="44" t="s">
        <v>20</v>
      </c>
      <c r="B16" s="45" t="s">
        <v>21</v>
      </c>
      <c r="C16" s="45" t="s">
        <v>22</v>
      </c>
      <c r="D16" s="45" t="s">
        <v>23</v>
      </c>
      <c r="E16" s="45" t="s">
        <v>24</v>
      </c>
      <c r="F16" s="46" t="s">
        <v>25</v>
      </c>
    </row>
    <row r="17" spans="1:6" ht="57.5" x14ac:dyDescent="0.25">
      <c r="A17" s="330" t="s">
        <v>26</v>
      </c>
      <c r="B17" s="39" t="s">
        <v>27</v>
      </c>
      <c r="C17" s="39" t="s">
        <v>28</v>
      </c>
      <c r="D17" s="39" t="s">
        <v>29</v>
      </c>
      <c r="E17" s="38" t="s">
        <v>30</v>
      </c>
      <c r="F17" s="41" t="s">
        <v>31</v>
      </c>
    </row>
    <row r="18" spans="1:6" ht="57.5" x14ac:dyDescent="0.25">
      <c r="A18" s="330"/>
      <c r="B18" s="39" t="s">
        <v>32</v>
      </c>
      <c r="C18" s="39" t="s">
        <v>28</v>
      </c>
      <c r="D18" s="39" t="s">
        <v>29</v>
      </c>
      <c r="E18" s="38"/>
      <c r="F18" s="41" t="s">
        <v>33</v>
      </c>
    </row>
    <row r="19" spans="1:6" ht="57.5" x14ac:dyDescent="0.25">
      <c r="A19" s="330"/>
      <c r="B19" s="39" t="s">
        <v>34</v>
      </c>
      <c r="C19" s="39" t="s">
        <v>28</v>
      </c>
      <c r="D19" s="39" t="s">
        <v>35</v>
      </c>
      <c r="E19" s="38" t="s">
        <v>36</v>
      </c>
      <c r="F19" s="41"/>
    </row>
    <row r="20" spans="1:6" ht="114.65" customHeight="1" x14ac:dyDescent="0.25">
      <c r="A20" s="61" t="s">
        <v>37</v>
      </c>
      <c r="B20" s="39" t="s">
        <v>38</v>
      </c>
      <c r="C20" s="39" t="s">
        <v>28</v>
      </c>
      <c r="D20" s="39" t="s">
        <v>29</v>
      </c>
      <c r="E20" s="40" t="s">
        <v>39</v>
      </c>
      <c r="F20" s="47" t="s">
        <v>40</v>
      </c>
    </row>
    <row r="21" spans="1:6" ht="57.5" x14ac:dyDescent="0.25">
      <c r="A21" s="61" t="s">
        <v>41</v>
      </c>
      <c r="B21" s="39" t="s">
        <v>42</v>
      </c>
      <c r="C21" s="39" t="s">
        <v>28</v>
      </c>
      <c r="D21" s="39" t="s">
        <v>29</v>
      </c>
      <c r="E21" s="38" t="s">
        <v>43</v>
      </c>
      <c r="F21" s="41" t="s">
        <v>44</v>
      </c>
    </row>
    <row r="22" spans="1:6" ht="46" x14ac:dyDescent="0.25">
      <c r="A22" s="61" t="s">
        <v>45</v>
      </c>
      <c r="B22" s="39" t="s">
        <v>46</v>
      </c>
      <c r="C22" s="39"/>
      <c r="D22" s="39" t="s">
        <v>29</v>
      </c>
      <c r="E22" s="38" t="s">
        <v>43</v>
      </c>
      <c r="F22" s="41" t="s">
        <v>47</v>
      </c>
    </row>
    <row r="23" spans="1:6" ht="88.4" customHeight="1" x14ac:dyDescent="0.25">
      <c r="A23" s="338" t="s">
        <v>48</v>
      </c>
      <c r="B23" s="39" t="s">
        <v>49</v>
      </c>
      <c r="C23" s="39" t="s">
        <v>50</v>
      </c>
      <c r="D23" s="39" t="s">
        <v>29</v>
      </c>
      <c r="E23" s="40" t="s">
        <v>51</v>
      </c>
      <c r="F23" s="41" t="s">
        <v>52</v>
      </c>
    </row>
    <row r="24" spans="1:6" ht="232.75" customHeight="1" x14ac:dyDescent="0.25">
      <c r="A24" s="339"/>
      <c r="B24" s="39" t="s">
        <v>27</v>
      </c>
      <c r="C24" s="39" t="s">
        <v>53</v>
      </c>
      <c r="D24" s="39" t="s">
        <v>29</v>
      </c>
      <c r="E24" s="38" t="s">
        <v>43</v>
      </c>
      <c r="F24" s="47" t="s">
        <v>54</v>
      </c>
    </row>
    <row r="25" spans="1:6" ht="57.5" x14ac:dyDescent="0.25">
      <c r="A25" s="339"/>
      <c r="B25" s="39" t="s">
        <v>32</v>
      </c>
      <c r="C25" s="39" t="s">
        <v>53</v>
      </c>
      <c r="D25" s="39" t="s">
        <v>29</v>
      </c>
      <c r="E25" s="38" t="s">
        <v>55</v>
      </c>
      <c r="F25" s="41" t="s">
        <v>56</v>
      </c>
    </row>
    <row r="26" spans="1:6" ht="57.5" x14ac:dyDescent="0.25">
      <c r="A26" s="339"/>
      <c r="B26" s="39" t="s">
        <v>57</v>
      </c>
      <c r="C26" s="39" t="s">
        <v>50</v>
      </c>
      <c r="D26" s="39" t="s">
        <v>29</v>
      </c>
      <c r="E26" s="38" t="s">
        <v>43</v>
      </c>
      <c r="F26" s="41" t="s">
        <v>56</v>
      </c>
    </row>
    <row r="27" spans="1:6" ht="57.5" x14ac:dyDescent="0.25">
      <c r="A27" s="339"/>
      <c r="B27" s="39" t="s">
        <v>58</v>
      </c>
      <c r="C27" s="39" t="s">
        <v>50</v>
      </c>
      <c r="D27" s="39" t="s">
        <v>29</v>
      </c>
      <c r="E27" s="38" t="s">
        <v>43</v>
      </c>
      <c r="F27" s="41" t="s">
        <v>56</v>
      </c>
    </row>
    <row r="28" spans="1:6" ht="57.5" x14ac:dyDescent="0.25">
      <c r="A28" s="340"/>
      <c r="B28" s="43" t="s">
        <v>59</v>
      </c>
      <c r="C28" s="43" t="s">
        <v>50</v>
      </c>
      <c r="D28" s="43" t="s">
        <v>29</v>
      </c>
      <c r="E28" s="58"/>
      <c r="F28" s="48" t="s">
        <v>60</v>
      </c>
    </row>
    <row r="29" spans="1:6" ht="34.5" x14ac:dyDescent="0.25">
      <c r="A29" s="61" t="s">
        <v>61</v>
      </c>
      <c r="B29" s="39" t="s">
        <v>62</v>
      </c>
      <c r="C29" s="39" t="s">
        <v>63</v>
      </c>
      <c r="D29" s="39" t="s">
        <v>29</v>
      </c>
      <c r="E29" s="40" t="s">
        <v>64</v>
      </c>
      <c r="F29" s="41" t="s">
        <v>43</v>
      </c>
    </row>
    <row r="30" spans="1:6" ht="103.5" x14ac:dyDescent="0.25">
      <c r="A30" s="61" t="s">
        <v>65</v>
      </c>
      <c r="B30" s="39" t="s">
        <v>66</v>
      </c>
      <c r="C30" s="39" t="s">
        <v>67</v>
      </c>
      <c r="D30" s="39" t="s">
        <v>29</v>
      </c>
      <c r="E30" s="38" t="s">
        <v>68</v>
      </c>
      <c r="F30" s="41" t="s">
        <v>43</v>
      </c>
    </row>
    <row r="31" spans="1:6" ht="46" x14ac:dyDescent="0.25">
      <c r="A31" s="61" t="s">
        <v>69</v>
      </c>
      <c r="B31" s="39" t="s">
        <v>70</v>
      </c>
      <c r="C31" s="39" t="s">
        <v>71</v>
      </c>
      <c r="D31" s="39" t="s">
        <v>29</v>
      </c>
      <c r="E31" s="38"/>
      <c r="F31" s="47" t="s">
        <v>72</v>
      </c>
    </row>
    <row r="32" spans="1:6" ht="115" x14ac:dyDescent="0.25">
      <c r="A32" s="62" t="s">
        <v>73</v>
      </c>
      <c r="B32" s="43" t="s">
        <v>74</v>
      </c>
      <c r="C32" s="43" t="s">
        <v>71</v>
      </c>
      <c r="D32" s="43" t="s">
        <v>29</v>
      </c>
      <c r="E32" s="58" t="s">
        <v>75</v>
      </c>
      <c r="F32" s="48" t="s">
        <v>76</v>
      </c>
    </row>
    <row r="33" spans="1:6" ht="15" x14ac:dyDescent="0.3">
      <c r="A33" s="37" t="s">
        <v>77</v>
      </c>
    </row>
    <row r="34" spans="1:6" ht="12.5" x14ac:dyDescent="0.25">
      <c r="A34" s="344" t="s">
        <v>78</v>
      </c>
      <c r="B34" s="344"/>
      <c r="C34" s="344"/>
      <c r="D34" s="344"/>
      <c r="E34" s="344"/>
      <c r="F34" s="344"/>
    </row>
    <row r="35" spans="1:6" x14ac:dyDescent="0.25">
      <c r="A35" s="54"/>
    </row>
    <row r="36" spans="1:6" x14ac:dyDescent="0.25">
      <c r="A36" s="33"/>
    </row>
    <row r="37" spans="1:6" x14ac:dyDescent="0.25">
      <c r="A37" s="33"/>
    </row>
    <row r="38" spans="1:6" x14ac:dyDescent="0.25">
      <c r="A38" s="33"/>
    </row>
    <row r="39" spans="1:6" x14ac:dyDescent="0.25">
      <c r="A39" s="33"/>
    </row>
    <row r="40" spans="1:6" x14ac:dyDescent="0.25">
      <c r="A40" s="33"/>
    </row>
    <row r="41" spans="1:6" x14ac:dyDescent="0.25">
      <c r="A41" s="33"/>
    </row>
    <row r="42" spans="1:6" x14ac:dyDescent="0.25">
      <c r="A42" s="33"/>
    </row>
    <row r="43" spans="1:6" x14ac:dyDescent="0.25">
      <c r="A43" s="33"/>
    </row>
    <row r="44" spans="1:6" x14ac:dyDescent="0.25">
      <c r="A44" s="33"/>
    </row>
    <row r="45" spans="1:6" x14ac:dyDescent="0.25">
      <c r="A45" s="33"/>
    </row>
    <row r="46" spans="1:6" x14ac:dyDescent="0.25">
      <c r="A46" s="33"/>
    </row>
    <row r="47" spans="1:6" x14ac:dyDescent="0.25">
      <c r="A47" s="33"/>
    </row>
    <row r="48" spans="1:6" x14ac:dyDescent="0.25">
      <c r="A48" s="33"/>
    </row>
    <row r="49" spans="1:1" x14ac:dyDescent="0.25">
      <c r="A49" s="33"/>
    </row>
    <row r="50" spans="1:1" x14ac:dyDescent="0.25">
      <c r="A50" s="33"/>
    </row>
    <row r="51" spans="1:1" x14ac:dyDescent="0.25">
      <c r="A51" s="33"/>
    </row>
    <row r="52" spans="1:1" x14ac:dyDescent="0.25">
      <c r="A52" s="33"/>
    </row>
    <row r="53" spans="1:1" x14ac:dyDescent="0.25">
      <c r="A53" s="33"/>
    </row>
    <row r="54" spans="1:1" x14ac:dyDescent="0.25">
      <c r="A54" s="33"/>
    </row>
    <row r="55" spans="1:1" x14ac:dyDescent="0.25">
      <c r="A55" s="33"/>
    </row>
    <row r="56" spans="1:1" x14ac:dyDescent="0.25">
      <c r="A56" s="33"/>
    </row>
    <row r="57" spans="1:1" x14ac:dyDescent="0.25">
      <c r="A57" s="33"/>
    </row>
    <row r="58" spans="1:1" x14ac:dyDescent="0.25">
      <c r="A58" s="33"/>
    </row>
    <row r="59" spans="1:1" x14ac:dyDescent="0.25">
      <c r="A59" s="33"/>
    </row>
    <row r="60" spans="1:1" x14ac:dyDescent="0.25">
      <c r="A60" s="33"/>
    </row>
    <row r="61" spans="1:1" x14ac:dyDescent="0.25">
      <c r="A61" s="33"/>
    </row>
    <row r="62" spans="1:1" x14ac:dyDescent="0.25">
      <c r="A62" s="33"/>
    </row>
    <row r="63" spans="1:1" x14ac:dyDescent="0.25">
      <c r="A63" s="33"/>
    </row>
    <row r="64" spans="1:1" x14ac:dyDescent="0.25">
      <c r="A64" s="33"/>
    </row>
    <row r="65" spans="1:1" x14ac:dyDescent="0.25">
      <c r="A65" s="33"/>
    </row>
    <row r="66" spans="1:1" x14ac:dyDescent="0.25">
      <c r="A66" s="33"/>
    </row>
    <row r="67" spans="1:1" x14ac:dyDescent="0.25">
      <c r="A67" s="33"/>
    </row>
    <row r="68" spans="1:1" x14ac:dyDescent="0.25">
      <c r="A68" s="33"/>
    </row>
    <row r="69" spans="1:1" x14ac:dyDescent="0.25">
      <c r="A69" s="33"/>
    </row>
    <row r="70" spans="1:1" x14ac:dyDescent="0.25">
      <c r="A70" s="33"/>
    </row>
    <row r="71" spans="1:1" x14ac:dyDescent="0.25">
      <c r="A71" s="33"/>
    </row>
    <row r="72" spans="1:1" x14ac:dyDescent="0.25">
      <c r="A72" s="33"/>
    </row>
    <row r="73" spans="1:1" x14ac:dyDescent="0.25">
      <c r="A73" s="33"/>
    </row>
    <row r="74" spans="1:1" x14ac:dyDescent="0.25">
      <c r="A74" s="33"/>
    </row>
    <row r="75" spans="1:1" ht="51.65" customHeight="1" x14ac:dyDescent="0.25">
      <c r="A75" s="33"/>
    </row>
    <row r="76" spans="1:1" x14ac:dyDescent="0.25">
      <c r="A76" s="33"/>
    </row>
    <row r="77" spans="1:1" ht="11.5" customHeight="1" x14ac:dyDescent="0.25">
      <c r="A77" s="33"/>
    </row>
    <row r="78" spans="1:1" ht="15" customHeight="1" x14ac:dyDescent="0.25">
      <c r="A78" s="33"/>
    </row>
    <row r="79" spans="1:1" ht="71.5" customHeight="1" x14ac:dyDescent="0.25">
      <c r="A79" s="33"/>
    </row>
    <row r="80" spans="1:1" x14ac:dyDescent="0.25">
      <c r="A80" s="33"/>
    </row>
    <row r="81" spans="1:1" x14ac:dyDescent="0.25">
      <c r="A81" s="33"/>
    </row>
    <row r="82" spans="1:1" x14ac:dyDescent="0.25">
      <c r="A82" s="33"/>
    </row>
    <row r="83" spans="1:1" x14ac:dyDescent="0.25">
      <c r="A83" s="33"/>
    </row>
    <row r="84" spans="1:1" x14ac:dyDescent="0.25">
      <c r="A84" s="33"/>
    </row>
    <row r="85" spans="1:1" x14ac:dyDescent="0.25">
      <c r="A85" s="33"/>
    </row>
    <row r="86" spans="1:1" x14ac:dyDescent="0.25">
      <c r="A86" s="33"/>
    </row>
  </sheetData>
  <sheetProtection algorithmName="SHA-512" hashValue="G4M4mGMV5aVjCP3mPHDENjEofbqp6th5Q9ISiYm19cBiFSExweILV14NiMWMLlFg6YnL3QIrLKkIJofG66MbiQ==" saltValue="ErOUf5Fnbi+IOUZ8/b1rqA==" spinCount="100000" sheet="1" formatCells="0" formatColumns="0" formatRows="0" insertColumns="0" insertRows="0" insertHyperlinks="0" deleteColumns="0" deleteRows="0" sort="0" autoFilter="0" pivotTables="0"/>
  <mergeCells count="17">
    <mergeCell ref="A23:A28"/>
    <mergeCell ref="D12:F12"/>
    <mergeCell ref="B13:C13"/>
    <mergeCell ref="D13:F13"/>
    <mergeCell ref="A34:F34"/>
    <mergeCell ref="A1:F2"/>
    <mergeCell ref="A3:F3"/>
    <mergeCell ref="B7:F7"/>
    <mergeCell ref="A10:A13"/>
    <mergeCell ref="A17:A19"/>
    <mergeCell ref="B8:F8"/>
    <mergeCell ref="B9:F9"/>
    <mergeCell ref="B10:C10"/>
    <mergeCell ref="D11:F11"/>
    <mergeCell ref="B11:C11"/>
    <mergeCell ref="B12:C12"/>
    <mergeCell ref="D10:E10"/>
  </mergeCells>
  <pageMargins left="0.7" right="0.7" top="0.75" bottom="0.75" header="0.3" footer="0.3"/>
  <pageSetup paperSize="9"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807069-B18F-4AEF-81D8-55B00DB260FC}">
  <sheetPr>
    <tabColor rgb="FF00C2CC"/>
  </sheetPr>
  <dimension ref="A1:N44"/>
  <sheetViews>
    <sheetView zoomScale="117" zoomScaleNormal="130" workbookViewId="0">
      <selection activeCell="A36" sqref="A36"/>
    </sheetView>
  </sheetViews>
  <sheetFormatPr defaultColWidth="8.81640625" defaultRowHeight="14.5" x14ac:dyDescent="0.35"/>
  <cols>
    <col min="1" max="1" width="26.453125" style="20" customWidth="1"/>
    <col min="2" max="2" width="11.453125" style="20" customWidth="1"/>
    <col min="3" max="3" width="12.453125" style="20" customWidth="1"/>
    <col min="4" max="5" width="11.453125" style="20" customWidth="1"/>
  </cols>
  <sheetData>
    <row r="1" spans="1:13" ht="24" customHeight="1" x14ac:dyDescent="0.35">
      <c r="A1" s="348" t="s">
        <v>79</v>
      </c>
      <c r="B1" s="348"/>
      <c r="C1" s="348"/>
      <c r="D1" s="24"/>
      <c r="E1" s="24"/>
      <c r="F1" s="24"/>
      <c r="G1" s="24"/>
      <c r="H1" s="24"/>
      <c r="I1" s="24"/>
      <c r="J1" s="24"/>
      <c r="K1" s="24"/>
      <c r="L1" s="24"/>
      <c r="M1" s="24"/>
    </row>
    <row r="2" spans="1:13" ht="38.15" customHeight="1" x14ac:dyDescent="0.35">
      <c r="A2" s="327" t="s">
        <v>80</v>
      </c>
      <c r="B2" s="327"/>
      <c r="C2" s="327"/>
      <c r="D2" s="327"/>
      <c r="E2" s="29"/>
      <c r="F2" s="28"/>
      <c r="G2" s="28"/>
      <c r="H2" s="28"/>
      <c r="I2" s="28"/>
      <c r="J2" s="28"/>
      <c r="K2" s="28"/>
      <c r="L2" s="28"/>
      <c r="M2" s="28"/>
    </row>
    <row r="3" spans="1:13" x14ac:dyDescent="0.35">
      <c r="A3" s="19"/>
      <c r="C3" s="21"/>
    </row>
    <row r="4" spans="1:13" x14ac:dyDescent="0.35">
      <c r="A4" s="346" t="s">
        <v>81</v>
      </c>
      <c r="B4" s="316" t="s">
        <v>82</v>
      </c>
      <c r="C4" s="121"/>
      <c r="D4"/>
      <c r="E4"/>
    </row>
    <row r="5" spans="1:13" ht="31.4" customHeight="1" x14ac:dyDescent="0.35">
      <c r="A5" s="347"/>
      <c r="B5" s="319" t="s">
        <v>83</v>
      </c>
      <c r="C5" s="122"/>
      <c r="D5"/>
      <c r="E5"/>
      <c r="G5" t="s">
        <v>84</v>
      </c>
    </row>
    <row r="6" spans="1:13" x14ac:dyDescent="0.35">
      <c r="A6" s="317" t="s">
        <v>85</v>
      </c>
      <c r="B6" s="318">
        <f>[1]IMH!$K$4</f>
        <v>468946.23</v>
      </c>
      <c r="C6" s="123"/>
      <c r="D6"/>
      <c r="E6"/>
    </row>
    <row r="7" spans="1:13" x14ac:dyDescent="0.35">
      <c r="A7" s="64" t="s">
        <v>86</v>
      </c>
      <c r="B7" s="278">
        <f>[1]ICPF!$K$4</f>
        <v>467425.83</v>
      </c>
      <c r="C7" s="123"/>
      <c r="D7"/>
      <c r="E7"/>
    </row>
    <row r="8" spans="1:13" x14ac:dyDescent="0.35">
      <c r="A8" s="65" t="s">
        <v>87</v>
      </c>
      <c r="B8" s="279">
        <f>[1]IGO!$K$4</f>
        <v>179030.1</v>
      </c>
      <c r="C8" s="123"/>
      <c r="D8"/>
      <c r="E8"/>
    </row>
    <row r="9" spans="1:13" x14ac:dyDescent="0.35">
      <c r="A9" s="19"/>
      <c r="C9" s="21"/>
    </row>
    <row r="10" spans="1:13" x14ac:dyDescent="0.35">
      <c r="A10" s="346" t="s">
        <v>88</v>
      </c>
      <c r="B10" s="351" t="s">
        <v>89</v>
      </c>
      <c r="C10" s="349" t="s">
        <v>90</v>
      </c>
      <c r="D10" s="316" t="s">
        <v>82</v>
      </c>
      <c r="E10"/>
    </row>
    <row r="11" spans="1:13" ht="31.4" customHeight="1" x14ac:dyDescent="0.35">
      <c r="A11" s="347"/>
      <c r="B11" s="352"/>
      <c r="C11" s="350"/>
      <c r="D11" s="320" t="s">
        <v>83</v>
      </c>
      <c r="E11"/>
      <c r="H11" t="s">
        <v>84</v>
      </c>
    </row>
    <row r="12" spans="1:13" x14ac:dyDescent="0.35">
      <c r="A12" s="66" t="s">
        <v>91</v>
      </c>
      <c r="B12" s="235" t="s">
        <v>92</v>
      </c>
      <c r="C12" s="236" t="s">
        <v>86</v>
      </c>
      <c r="D12" s="276">
        <f>VLOOKUP(A12,[1]NLA!$B$3:$D$23,[1]NLA!$D$2,FALSE)</f>
        <v>29165</v>
      </c>
      <c r="E12" s="17"/>
      <c r="F12" s="17"/>
      <c r="G12" s="17"/>
      <c r="H12" s="17"/>
    </row>
    <row r="13" spans="1:13" x14ac:dyDescent="0.35">
      <c r="A13" s="66" t="s">
        <v>93</v>
      </c>
      <c r="B13" s="235" t="s">
        <v>92</v>
      </c>
      <c r="C13" s="236"/>
      <c r="D13" s="276">
        <f>VLOOKUP(A13,[1]NLA!$B$3:$D$23,[1]NLA!$D$2,FALSE)</f>
        <v>26550.7</v>
      </c>
      <c r="E13" s="17"/>
      <c r="F13" s="17"/>
      <c r="G13" s="17"/>
      <c r="H13" s="17"/>
    </row>
    <row r="14" spans="1:13" x14ac:dyDescent="0.35">
      <c r="A14" s="66" t="s">
        <v>94</v>
      </c>
      <c r="B14" s="235" t="s">
        <v>92</v>
      </c>
      <c r="C14" s="236" t="s">
        <v>86</v>
      </c>
      <c r="D14" s="276">
        <f>VLOOKUP(A14,[1]NLA!$B$3:$D$23,[1]NLA!$D$2,FALSE)</f>
        <v>11515.8</v>
      </c>
      <c r="E14" s="17"/>
      <c r="F14" s="17"/>
      <c r="G14" s="17"/>
      <c r="H14" s="17"/>
    </row>
    <row r="15" spans="1:13" x14ac:dyDescent="0.35">
      <c r="A15" s="66" t="s">
        <v>95</v>
      </c>
      <c r="B15" s="235" t="s">
        <v>92</v>
      </c>
      <c r="C15" s="236" t="s">
        <v>86</v>
      </c>
      <c r="D15" s="276">
        <f>VLOOKUP(A15,[1]NLA!$B$3:$D$23,[1]NLA!$D$2,FALSE)</f>
        <v>62601.5</v>
      </c>
      <c r="E15" s="17"/>
      <c r="F15" s="17"/>
      <c r="G15" s="17"/>
      <c r="H15" s="17"/>
    </row>
    <row r="16" spans="1:13" x14ac:dyDescent="0.35">
      <c r="A16" s="66" t="s">
        <v>96</v>
      </c>
      <c r="B16" s="235" t="s">
        <v>92</v>
      </c>
      <c r="C16" s="236" t="s">
        <v>97</v>
      </c>
      <c r="D16" s="276">
        <f>VLOOKUP(A16,[1]NLA!$B$3:$D$23,[1]NLA!$D$2,FALSE)</f>
        <v>41663.5</v>
      </c>
      <c r="E16" s="17"/>
      <c r="F16" s="17"/>
      <c r="G16" s="17"/>
      <c r="H16" s="17"/>
    </row>
    <row r="17" spans="1:8" x14ac:dyDescent="0.35">
      <c r="A17" s="66" t="s">
        <v>98</v>
      </c>
      <c r="B17" s="235" t="s">
        <v>92</v>
      </c>
      <c r="C17" s="236" t="s">
        <v>86</v>
      </c>
      <c r="D17" s="276">
        <f>VLOOKUP(A17,[1]NLA!$B$3:$D$23,[1]NLA!$D$2,FALSE)</f>
        <v>27338.7</v>
      </c>
      <c r="E17" s="17"/>
      <c r="F17" s="17"/>
      <c r="G17" s="17"/>
      <c r="H17" s="17"/>
    </row>
    <row r="18" spans="1:8" x14ac:dyDescent="0.35">
      <c r="A18" s="66" t="s">
        <v>99</v>
      </c>
      <c r="B18" s="235" t="s">
        <v>92</v>
      </c>
      <c r="C18" s="236" t="s">
        <v>87</v>
      </c>
      <c r="D18" s="276">
        <f>VLOOKUP(A18,[1]NLA!$B$3:$D$23,[1]NLA!$D$2,FALSE)</f>
        <v>20404.8</v>
      </c>
      <c r="E18" s="17"/>
      <c r="F18" s="17"/>
      <c r="G18" s="17"/>
      <c r="H18" s="17"/>
    </row>
    <row r="19" spans="1:8" x14ac:dyDescent="0.35">
      <c r="A19" s="66" t="s">
        <v>100</v>
      </c>
      <c r="B19" s="235" t="s">
        <v>92</v>
      </c>
      <c r="C19" s="236"/>
      <c r="D19" s="276">
        <f>VLOOKUP(A19,[1]NLA!$B$3:$D$23,[1]NLA!$D$2,FALSE)</f>
        <v>24779</v>
      </c>
      <c r="E19" s="17"/>
      <c r="F19" s="17"/>
      <c r="G19" s="17"/>
      <c r="H19" s="17"/>
    </row>
    <row r="20" spans="1:8" x14ac:dyDescent="0.35">
      <c r="A20" s="66" t="s">
        <v>101</v>
      </c>
      <c r="B20" s="235" t="s">
        <v>92</v>
      </c>
      <c r="C20" s="236" t="s">
        <v>86</v>
      </c>
      <c r="D20" s="276">
        <f>VLOOKUP(A20,[1]NLA!$B$3:$D$23,[1]NLA!$D$2,FALSE)</f>
        <v>38205.1</v>
      </c>
      <c r="E20" s="17"/>
      <c r="F20" s="17"/>
      <c r="G20" s="17"/>
      <c r="H20" s="17"/>
    </row>
    <row r="21" spans="1:8" x14ac:dyDescent="0.35">
      <c r="A21" s="66" t="s">
        <v>102</v>
      </c>
      <c r="B21" s="235"/>
      <c r="C21" s="236" t="s">
        <v>86</v>
      </c>
      <c r="D21" s="276">
        <f>VLOOKUP(A21,[1]NLA!$B$3:$D$23,[1]NLA!$D$2,FALSE)</f>
        <v>22868</v>
      </c>
      <c r="E21" s="17"/>
      <c r="F21" s="17"/>
      <c r="G21" s="17"/>
      <c r="H21" s="17"/>
    </row>
    <row r="22" spans="1:8" x14ac:dyDescent="0.35">
      <c r="A22" s="66" t="s">
        <v>103</v>
      </c>
      <c r="B22" s="235"/>
      <c r="C22" s="236" t="s">
        <v>86</v>
      </c>
      <c r="D22" s="276">
        <f>VLOOKUP(A22,[1]NLA!$B$3:$D$23,[1]NLA!$D$2,FALSE)</f>
        <v>60757.5</v>
      </c>
      <c r="E22" s="17"/>
      <c r="F22" s="17"/>
      <c r="G22" s="17"/>
      <c r="H22" s="17"/>
    </row>
    <row r="23" spans="1:8" x14ac:dyDescent="0.35">
      <c r="A23" s="66" t="s">
        <v>104</v>
      </c>
      <c r="B23" s="235" t="s">
        <v>92</v>
      </c>
      <c r="C23" s="236" t="s">
        <v>86</v>
      </c>
      <c r="D23" s="276">
        <f>VLOOKUP(A23,[1]NLA!$B$3:$D$23,[1]NLA!$D$2,FALSE)</f>
        <v>24794</v>
      </c>
      <c r="E23" s="17"/>
      <c r="F23" s="17"/>
      <c r="G23" s="17"/>
      <c r="H23" s="17"/>
    </row>
    <row r="24" spans="1:8" x14ac:dyDescent="0.35">
      <c r="A24" s="66" t="s">
        <v>105</v>
      </c>
      <c r="B24" s="235" t="s">
        <v>92</v>
      </c>
      <c r="C24" s="236" t="s">
        <v>87</v>
      </c>
      <c r="D24" s="276">
        <f>VLOOKUP(A24,[1]NLA!$B$3:$D$23,[1]NLA!$D$2,FALSE)</f>
        <v>25375.7</v>
      </c>
      <c r="E24" s="17"/>
      <c r="F24" s="17"/>
      <c r="G24" s="17"/>
      <c r="H24" s="17"/>
    </row>
    <row r="25" spans="1:8" x14ac:dyDescent="0.35">
      <c r="A25" s="66" t="s">
        <v>106</v>
      </c>
      <c r="B25" s="235"/>
      <c r="C25" s="236" t="s">
        <v>87</v>
      </c>
      <c r="D25" s="276">
        <f>VLOOKUP(A25,[1]NLA!$B$3:$D$23,[1]NLA!$D$2,FALSE)</f>
        <v>37444</v>
      </c>
      <c r="E25" s="17"/>
      <c r="F25" s="17"/>
      <c r="G25" s="17"/>
      <c r="H25" s="17"/>
    </row>
    <row r="26" spans="1:8" x14ac:dyDescent="0.35">
      <c r="A26" s="66" t="s">
        <v>107</v>
      </c>
      <c r="B26" s="235" t="s">
        <v>92</v>
      </c>
      <c r="C26" s="236" t="s">
        <v>86</v>
      </c>
      <c r="D26" s="276">
        <f>VLOOKUP(A26,[1]NLA!$B$3:$D$23,[1]NLA!$D$2,FALSE)</f>
        <v>27682.93</v>
      </c>
      <c r="E26" s="17"/>
      <c r="F26" s="17"/>
      <c r="G26" s="17"/>
      <c r="H26" s="17"/>
    </row>
    <row r="27" spans="1:8" x14ac:dyDescent="0.35">
      <c r="A27" s="66" t="s">
        <v>108</v>
      </c>
      <c r="B27" s="235" t="s">
        <v>92</v>
      </c>
      <c r="C27" s="236" t="s">
        <v>86</v>
      </c>
      <c r="D27" s="276">
        <f>VLOOKUP(A27,[1]NLA!$B$3:$D$23,[1]NLA!$D$2,FALSE)</f>
        <v>37511.599999999999</v>
      </c>
      <c r="E27" s="17"/>
      <c r="F27" s="17"/>
      <c r="G27" s="17"/>
      <c r="H27" s="17"/>
    </row>
    <row r="28" spans="1:8" x14ac:dyDescent="0.35">
      <c r="A28" s="66" t="s">
        <v>109</v>
      </c>
      <c r="B28" s="235" t="s">
        <v>92</v>
      </c>
      <c r="C28" s="236" t="s">
        <v>86</v>
      </c>
      <c r="D28" s="276">
        <f>VLOOKUP(A28,[1]NLA!$B$3:$D$23,[1]NLA!$D$2,FALSE)</f>
        <v>1422</v>
      </c>
      <c r="E28" s="17"/>
      <c r="F28" s="17"/>
      <c r="G28" s="17"/>
      <c r="H28" s="17"/>
    </row>
    <row r="29" spans="1:8" x14ac:dyDescent="0.35">
      <c r="A29" s="66" t="s">
        <v>110</v>
      </c>
      <c r="B29" s="235" t="s">
        <v>92</v>
      </c>
      <c r="C29" s="236" t="s">
        <v>97</v>
      </c>
      <c r="D29" s="276">
        <f>VLOOKUP(A29,[1]NLA!$B$3:$D$23,[1]NLA!$D$2,FALSE)</f>
        <v>54142.1</v>
      </c>
      <c r="E29" s="17"/>
      <c r="F29" s="17"/>
      <c r="G29" s="17"/>
      <c r="H29" s="17"/>
    </row>
    <row r="30" spans="1:8" x14ac:dyDescent="0.35">
      <c r="A30" s="66" t="s">
        <v>111</v>
      </c>
      <c r="B30" s="235" t="s">
        <v>92</v>
      </c>
      <c r="C30" s="236"/>
      <c r="D30" s="276">
        <f>VLOOKUP(A30,[1]NLA!$B$3:$D$23,[1]NLA!$D$2,FALSE)</f>
        <v>14586.4</v>
      </c>
      <c r="E30" s="17"/>
      <c r="F30" s="17"/>
      <c r="G30" s="17"/>
      <c r="H30" s="17"/>
    </row>
    <row r="31" spans="1:8" x14ac:dyDescent="0.35">
      <c r="A31" s="67" t="s">
        <v>112</v>
      </c>
      <c r="B31" s="68" t="s">
        <v>92</v>
      </c>
      <c r="C31" s="69" t="s">
        <v>86</v>
      </c>
      <c r="D31" s="277">
        <f>VLOOKUP(A31,[1]NLA!$B$3:$D$23,[1]NLA!$D$2,FALSE)</f>
        <v>39273.9</v>
      </c>
      <c r="E31" s="17"/>
      <c r="F31" s="17"/>
      <c r="G31" s="17"/>
      <c r="H31" s="17"/>
    </row>
    <row r="32" spans="1:8" x14ac:dyDescent="0.35">
      <c r="B32" s="22"/>
      <c r="C32" s="23"/>
      <c r="D32" s="23"/>
      <c r="E32" s="23"/>
      <c r="F32" s="4"/>
    </row>
    <row r="33" spans="1:14" x14ac:dyDescent="0.35">
      <c r="A33" s="71" t="s">
        <v>113</v>
      </c>
      <c r="B33" s="31"/>
      <c r="C33" s="31"/>
      <c r="D33" s="70"/>
      <c r="E33" s="70"/>
      <c r="F33" s="70"/>
      <c r="G33" s="70"/>
      <c r="H33" s="70"/>
      <c r="I33" s="70"/>
      <c r="J33" s="70"/>
      <c r="K33" s="70"/>
      <c r="L33" s="70"/>
      <c r="M33" s="70"/>
      <c r="N33" s="70"/>
    </row>
    <row r="34" spans="1:14" ht="39" customHeight="1" x14ac:dyDescent="0.35">
      <c r="A34" s="345" t="s">
        <v>114</v>
      </c>
      <c r="B34" s="345"/>
      <c r="C34" s="345"/>
      <c r="D34" s="345"/>
      <c r="E34" s="120"/>
      <c r="F34" s="120"/>
      <c r="G34" s="120"/>
      <c r="H34" s="120"/>
      <c r="I34" s="120"/>
      <c r="J34" s="120"/>
      <c r="K34" s="120"/>
      <c r="L34" s="120"/>
      <c r="M34" s="120"/>
      <c r="N34" s="70"/>
    </row>
    <row r="35" spans="1:14" ht="24" customHeight="1" x14ac:dyDescent="0.35">
      <c r="A35" s="345" t="s">
        <v>115</v>
      </c>
      <c r="B35" s="345"/>
      <c r="C35" s="345"/>
      <c r="D35" s="345"/>
      <c r="E35" s="30"/>
    </row>
    <row r="36" spans="1:14" x14ac:dyDescent="0.35">
      <c r="A36" s="30"/>
      <c r="B36"/>
      <c r="C36"/>
      <c r="D36" s="30"/>
      <c r="E36" s="30"/>
    </row>
    <row r="39" spans="1:14" x14ac:dyDescent="0.35">
      <c r="A39"/>
      <c r="B39"/>
      <c r="C39"/>
      <c r="D39"/>
      <c r="E39"/>
    </row>
    <row r="40" spans="1:14" x14ac:dyDescent="0.35">
      <c r="A40"/>
      <c r="B40"/>
      <c r="C40"/>
      <c r="D40"/>
      <c r="E40"/>
    </row>
    <row r="41" spans="1:14" x14ac:dyDescent="0.35">
      <c r="A41"/>
      <c r="B41"/>
      <c r="C41"/>
      <c r="D41"/>
      <c r="E41"/>
    </row>
    <row r="42" spans="1:14" x14ac:dyDescent="0.35">
      <c r="A42"/>
      <c r="B42"/>
      <c r="C42"/>
      <c r="D42"/>
      <c r="E42"/>
    </row>
    <row r="44" spans="1:14" x14ac:dyDescent="0.35">
      <c r="F44" s="17"/>
      <c r="G44" s="17"/>
      <c r="H44" s="17"/>
      <c r="I44" s="17"/>
    </row>
  </sheetData>
  <sheetProtection algorithmName="SHA-512" hashValue="7CfquOvj/2DzUT0Ty5MeH2XmRn5blve5Zi+Vxjvp8Z69NaBOXSyHJflySBu9M1J/DiqSdSA2QddDQinhqYsabQ==" saltValue="uVoZusCvb+ZcyzNy1YF5Dw==" spinCount="100000" sheet="1" formatCells="0" formatColumns="0" formatRows="0" insertColumns="0" insertRows="0" insertHyperlinks="0" deleteColumns="0" deleteRows="0" sort="0" autoFilter="0" pivotTables="0"/>
  <mergeCells count="8">
    <mergeCell ref="A35:D35"/>
    <mergeCell ref="A34:D34"/>
    <mergeCell ref="A4:A5"/>
    <mergeCell ref="A1:C1"/>
    <mergeCell ref="C10:C11"/>
    <mergeCell ref="A10:A11"/>
    <mergeCell ref="B10:B11"/>
    <mergeCell ref="A2:D2"/>
  </mergeCells>
  <pageMargins left="0.7" right="0.7" top="0.75" bottom="0.75" header="0.3" footer="0.3"/>
  <pageSetup paperSize="9" orientation="portrait" horizontalDpi="300" verticalDpi="300"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1C3735-DE8D-4838-B908-658176B1700A}">
  <sheetPr>
    <tabColor rgb="FF00C2CC"/>
  </sheetPr>
  <dimension ref="A1:S44"/>
  <sheetViews>
    <sheetView zoomScale="110" zoomScaleNormal="110" workbookViewId="0">
      <selection activeCell="A2" sqref="A2:H2"/>
    </sheetView>
  </sheetViews>
  <sheetFormatPr defaultColWidth="8.81640625" defaultRowHeight="14.5" x14ac:dyDescent="0.35"/>
  <cols>
    <col min="1" max="1" width="28.81640625" style="20" bestFit="1" customWidth="1"/>
    <col min="2" max="5" width="12.453125" style="20" customWidth="1"/>
    <col min="6" max="6" width="14.1796875" style="20" customWidth="1"/>
    <col min="7" max="8" width="12.453125" style="20" customWidth="1"/>
    <col min="9" max="9" width="14.1796875" style="20" customWidth="1"/>
    <col min="10" max="11" width="11.453125" style="20" customWidth="1"/>
  </cols>
  <sheetData>
    <row r="1" spans="1:19" ht="24" customHeight="1" x14ac:dyDescent="0.35">
      <c r="A1" s="348" t="s">
        <v>116</v>
      </c>
      <c r="B1" s="348"/>
      <c r="C1" s="348"/>
      <c r="D1" s="348"/>
      <c r="E1" s="348"/>
      <c r="F1" s="348"/>
      <c r="G1" s="53"/>
      <c r="H1" s="53"/>
      <c r="I1" s="53"/>
      <c r="J1" s="24"/>
      <c r="K1" s="24"/>
      <c r="L1" s="24"/>
      <c r="M1" s="24"/>
      <c r="N1" s="24"/>
      <c r="O1" s="24"/>
      <c r="P1" s="24"/>
      <c r="Q1" s="24"/>
      <c r="R1" s="24"/>
      <c r="S1" s="24"/>
    </row>
    <row r="2" spans="1:19" ht="29.5" customHeight="1" x14ac:dyDescent="0.35">
      <c r="A2" s="327" t="s">
        <v>117</v>
      </c>
      <c r="B2" s="327"/>
      <c r="C2" s="327"/>
      <c r="D2" s="327"/>
      <c r="E2" s="327"/>
      <c r="F2" s="327"/>
      <c r="G2" s="327"/>
      <c r="H2" s="327"/>
      <c r="I2" s="321"/>
      <c r="J2" s="29"/>
      <c r="K2" s="29"/>
      <c r="L2" s="28"/>
      <c r="M2" s="28"/>
      <c r="N2" s="28"/>
      <c r="O2" s="28"/>
      <c r="P2" s="28"/>
      <c r="Q2" s="28"/>
      <c r="R2" s="28"/>
      <c r="S2" s="28"/>
    </row>
    <row r="3" spans="1:19" x14ac:dyDescent="0.35">
      <c r="A3" s="19"/>
    </row>
    <row r="4" spans="1:19" x14ac:dyDescent="0.35">
      <c r="A4" s="363" t="s">
        <v>81</v>
      </c>
      <c r="B4" s="357" t="s">
        <v>118</v>
      </c>
      <c r="C4" s="357"/>
      <c r="D4" s="367" t="s">
        <v>119</v>
      </c>
      <c r="E4" s="368"/>
      <c r="F4" s="359" t="s">
        <v>82</v>
      </c>
      <c r="G4" s="359"/>
      <c r="H4" s="360"/>
      <c r="I4"/>
      <c r="J4"/>
      <c r="K4"/>
    </row>
    <row r="5" spans="1:19" ht="31.4" customHeight="1" x14ac:dyDescent="0.35">
      <c r="A5" s="364"/>
      <c r="B5" s="72" t="s">
        <v>120</v>
      </c>
      <c r="C5" s="72" t="s">
        <v>121</v>
      </c>
      <c r="D5" s="72" t="s">
        <v>120</v>
      </c>
      <c r="E5" s="72" t="s">
        <v>121</v>
      </c>
      <c r="F5" s="72" t="s">
        <v>120</v>
      </c>
      <c r="G5" s="72" t="s">
        <v>121</v>
      </c>
      <c r="H5" s="73" t="s">
        <v>122</v>
      </c>
      <c r="I5"/>
      <c r="J5"/>
      <c r="K5"/>
      <c r="L5" t="s">
        <v>84</v>
      </c>
    </row>
    <row r="6" spans="1:19" x14ac:dyDescent="0.35">
      <c r="A6" s="74" t="s">
        <v>85</v>
      </c>
      <c r="B6" s="76">
        <v>43391.415233700005</v>
      </c>
      <c r="C6" s="76">
        <v>85.637390969976721</v>
      </c>
      <c r="D6" s="75">
        <v>42152.645554800001</v>
      </c>
      <c r="E6" s="75">
        <v>87.073885981323187</v>
      </c>
      <c r="F6" s="237">
        <f>[1]IMH!$K$12</f>
        <v>33896.667148199995</v>
      </c>
      <c r="G6" s="237">
        <f>[1]IMH!$K$14</f>
        <v>77.906760151810346</v>
      </c>
      <c r="H6" s="238">
        <f>[1]IMH!$M$14</f>
        <v>-0.10527985200383883</v>
      </c>
      <c r="I6"/>
      <c r="J6"/>
      <c r="K6"/>
    </row>
    <row r="7" spans="1:19" x14ac:dyDescent="0.35">
      <c r="A7" s="77" t="s">
        <v>86</v>
      </c>
      <c r="B7" s="76">
        <v>33642.966310600001</v>
      </c>
      <c r="C7" s="76">
        <v>78.146217195042041</v>
      </c>
      <c r="D7" s="75">
        <v>36283.747959014283</v>
      </c>
      <c r="E7" s="75">
        <v>83.702656126790885</v>
      </c>
      <c r="F7" s="237">
        <f>[1]ICPF!$K$12</f>
        <v>34353.715551499998</v>
      </c>
      <c r="G7" s="237">
        <f>[1]ICPF!$K$14</f>
        <v>76.548725489759747</v>
      </c>
      <c r="H7" s="238">
        <f>[1]ICPF!$M$14</f>
        <v>-6.3018865031203797E-2</v>
      </c>
      <c r="I7"/>
      <c r="J7"/>
      <c r="K7"/>
    </row>
    <row r="8" spans="1:19" x14ac:dyDescent="0.35">
      <c r="A8" s="78" t="s">
        <v>87</v>
      </c>
      <c r="B8" s="80">
        <v>13986.237936100002</v>
      </c>
      <c r="C8" s="80">
        <v>77.960279930391025</v>
      </c>
      <c r="D8" s="79">
        <v>16413.8852401</v>
      </c>
      <c r="E8" s="79">
        <v>91.571580142987457</v>
      </c>
      <c r="F8" s="239">
        <f>[1]IGO!$K$12</f>
        <v>13527.240320499999</v>
      </c>
      <c r="G8" s="239">
        <f>[1]IGO!$K$14</f>
        <v>75.558469332810517</v>
      </c>
      <c r="H8" s="240">
        <f>[1]IGO!$M$14</f>
        <v>-0.17486987540427656</v>
      </c>
      <c r="I8"/>
      <c r="J8"/>
      <c r="K8"/>
    </row>
    <row r="9" spans="1:19" x14ac:dyDescent="0.35">
      <c r="A9" s="19"/>
      <c r="K9"/>
    </row>
    <row r="10" spans="1:19" x14ac:dyDescent="0.35">
      <c r="A10" s="365" t="s">
        <v>88</v>
      </c>
      <c r="B10" s="358" t="s">
        <v>118</v>
      </c>
      <c r="C10" s="358"/>
      <c r="D10" s="353" t="s">
        <v>119</v>
      </c>
      <c r="E10" s="354"/>
      <c r="F10" s="361" t="s">
        <v>82</v>
      </c>
      <c r="G10" s="361"/>
      <c r="H10" s="362"/>
      <c r="I10"/>
      <c r="J10"/>
      <c r="K10"/>
    </row>
    <row r="11" spans="1:19" ht="31.4" customHeight="1" x14ac:dyDescent="0.35">
      <c r="A11" s="366"/>
      <c r="B11" s="81" t="s">
        <v>120</v>
      </c>
      <c r="C11" s="81" t="s">
        <v>121</v>
      </c>
      <c r="D11" s="81" t="s">
        <v>120</v>
      </c>
      <c r="E11" s="81" t="s">
        <v>121</v>
      </c>
      <c r="F11" s="81" t="s">
        <v>120</v>
      </c>
      <c r="G11" s="81" t="s">
        <v>121</v>
      </c>
      <c r="H11" s="82" t="s">
        <v>122</v>
      </c>
      <c r="I11"/>
      <c r="J11"/>
      <c r="K11"/>
      <c r="L11" t="s">
        <v>84</v>
      </c>
    </row>
    <row r="12" spans="1:19" x14ac:dyDescent="0.35">
      <c r="A12" s="66" t="s">
        <v>91</v>
      </c>
      <c r="B12" s="84">
        <v>1468.6871332000001</v>
      </c>
      <c r="C12" s="84">
        <v>50.298538093248489</v>
      </c>
      <c r="D12" s="83">
        <v>1629.4701849999999</v>
      </c>
      <c r="E12" s="85">
        <v>55.891247088765631</v>
      </c>
      <c r="F12" s="241">
        <f>VLOOKUP(A12,[1]Gas!$A$6:$CH$26,[1]Gas!$BI$2,FALSE)</f>
        <v>1516.7883753999999</v>
      </c>
      <c r="G12" s="242">
        <f>VLOOKUP(A12,[1]Gas!$A$6:$CH$26,[1]Gas!$BJ$2,FALSE)</f>
        <v>52.007144707697584</v>
      </c>
      <c r="H12" s="243">
        <f>VLOOKUP(A12,[1]Gas!$A$6:$CH$26,[1]Gas!$BK$2,FALSE)</f>
        <v>-6.949392943226651E-2</v>
      </c>
      <c r="I12" s="17"/>
      <c r="J12" s="17"/>
      <c r="K12" s="17"/>
      <c r="L12" s="17"/>
    </row>
    <row r="13" spans="1:19" x14ac:dyDescent="0.35">
      <c r="A13" s="66" t="s">
        <v>93</v>
      </c>
      <c r="B13" s="84">
        <v>2008.5571364</v>
      </c>
      <c r="C13" s="84">
        <v>75.181806273394216</v>
      </c>
      <c r="D13" s="83">
        <v>701.9145714</v>
      </c>
      <c r="E13" s="83" t="s">
        <v>123</v>
      </c>
      <c r="F13" s="241">
        <f>VLOOKUP(A13,[1]Gas!$A$6:$CH$26,[1]Gas!$BI$2,FALSE)</f>
        <v>753.84440069999982</v>
      </c>
      <c r="G13" s="237" t="str">
        <f>VLOOKUP(A13,[1]Gas!$A$6:$CH$26,[1]Gas!$BJ$2,FALSE)</f>
        <v/>
      </c>
      <c r="H13" s="238" t="str">
        <f>VLOOKUP(A13,[1]Gas!$A$6:$CH$26,[1]Gas!$BK$2,FALSE)</f>
        <v/>
      </c>
      <c r="I13" s="17"/>
      <c r="J13" s="17"/>
      <c r="K13" s="17"/>
      <c r="L13" s="17"/>
    </row>
    <row r="14" spans="1:19" x14ac:dyDescent="0.35">
      <c r="A14" s="66" t="s">
        <v>94</v>
      </c>
      <c r="B14" s="84">
        <v>981.70508570000015</v>
      </c>
      <c r="C14" s="84">
        <v>85.197487194841486</v>
      </c>
      <c r="D14" s="83">
        <v>1045.6944710999999</v>
      </c>
      <c r="E14" s="83">
        <v>90.805195566091797</v>
      </c>
      <c r="F14" s="241">
        <f>VLOOKUP(A14,[1]Gas!$A$6:$CH$26,[1]Gas!$BI$2,FALSE)</f>
        <v>470.81310379999996</v>
      </c>
      <c r="G14" s="237" t="str">
        <f>VLOOKUP(A14,[1]Gas!$A$6:$CH$26,[1]Gas!$BJ$2,FALSE)</f>
        <v/>
      </c>
      <c r="H14" s="238" t="str">
        <f>VLOOKUP(A14,[1]Gas!$A$6:$CH$26,[1]Gas!$BK$2,FALSE)</f>
        <v/>
      </c>
      <c r="I14" s="17"/>
      <c r="J14" s="17"/>
      <c r="K14" s="17"/>
      <c r="L14" s="17"/>
    </row>
    <row r="15" spans="1:19" x14ac:dyDescent="0.35">
      <c r="A15" s="66" t="s">
        <v>95</v>
      </c>
      <c r="B15" s="84">
        <v>8765.9994947999985</v>
      </c>
      <c r="C15" s="84">
        <v>139.17134611372802</v>
      </c>
      <c r="D15" s="83">
        <v>8633.4919599999994</v>
      </c>
      <c r="E15" s="83">
        <v>137.06762114782234</v>
      </c>
      <c r="F15" s="241">
        <f>VLOOKUP(A15,[1]Gas!$A$6:$CH$26,[1]Gas!$BI$2,FALSE)</f>
        <v>7639.2401491000001</v>
      </c>
      <c r="G15" s="237">
        <f>VLOOKUP(A15,[1]Gas!$A$6:$CH$26,[1]Gas!$BJ$2,FALSE)</f>
        <v>122.02966620767873</v>
      </c>
      <c r="H15" s="238">
        <f>VLOOKUP(A15,[1]Gas!$A$6:$CH$26,[1]Gas!$BK$2,FALSE)</f>
        <v>-0.1097119422823114</v>
      </c>
      <c r="I15" s="17"/>
      <c r="J15" s="17"/>
      <c r="K15" s="17"/>
      <c r="L15" s="17"/>
    </row>
    <row r="16" spans="1:19" x14ac:dyDescent="0.35">
      <c r="A16" s="66" t="s">
        <v>96</v>
      </c>
      <c r="B16" s="84">
        <v>3761.9732112000002</v>
      </c>
      <c r="C16" s="84">
        <v>90.287068150181923</v>
      </c>
      <c r="D16" s="83">
        <v>4802.3669881000005</v>
      </c>
      <c r="E16" s="83">
        <v>115.25643889379555</v>
      </c>
      <c r="F16" s="241">
        <f>VLOOKUP(A16,[1]Gas!$A$6:$CH$26,[1]Gas!$BI$2,FALSE)</f>
        <v>4234.1955562000003</v>
      </c>
      <c r="G16" s="237">
        <f>VLOOKUP(A16,[1]Gas!$A$6:$CH$26,[1]Gas!$BJ$2,FALSE)</f>
        <v>101.62841710850026</v>
      </c>
      <c r="H16" s="238">
        <f>VLOOKUP(A16,[1]Gas!$A$6:$CH$26,[1]Gas!$BK$2,FALSE)</f>
        <v>-0.11824087153909901</v>
      </c>
      <c r="I16" s="17"/>
      <c r="J16" s="17"/>
      <c r="K16" s="17"/>
      <c r="L16" s="17"/>
    </row>
    <row r="17" spans="1:13" x14ac:dyDescent="0.35">
      <c r="A17" s="66" t="s">
        <v>98</v>
      </c>
      <c r="B17" s="84">
        <v>1425.950486</v>
      </c>
      <c r="C17" s="84">
        <v>52.305040899120392</v>
      </c>
      <c r="D17" s="83">
        <v>1404.2142799000001</v>
      </c>
      <c r="E17" s="83">
        <v>51.505849639807508</v>
      </c>
      <c r="F17" s="241">
        <f>VLOOKUP(A17,[1]Gas!$A$6:$CH$26,[1]Gas!$BI$2,FALSE)</f>
        <v>1030.5477824</v>
      </c>
      <c r="G17" s="237">
        <f>VLOOKUP(A17,[1]Gas!$A$6:$CH$26,[1]Gas!$BJ$2,FALSE)</f>
        <v>37.695566446100216</v>
      </c>
      <c r="H17" s="238">
        <f>VLOOKUP(A17,[1]Gas!$A$6:$CH$26,[1]Gas!$BK$2,FALSE)</f>
        <v>-0.26813038305912518</v>
      </c>
      <c r="I17" s="17"/>
      <c r="J17" s="17"/>
      <c r="K17" s="17"/>
      <c r="L17" s="17"/>
    </row>
    <row r="18" spans="1:13" x14ac:dyDescent="0.35">
      <c r="A18" s="66" t="s">
        <v>99</v>
      </c>
      <c r="B18" s="84">
        <v>711.47196169999984</v>
      </c>
      <c r="C18" s="84">
        <v>34.867872348663049</v>
      </c>
      <c r="D18" s="83">
        <v>792.36424890000001</v>
      </c>
      <c r="E18" s="83">
        <v>38.832247750529291</v>
      </c>
      <c r="F18" s="241">
        <f>VLOOKUP(A18,[1]Gas!$A$6:$CH$26,[1]Gas!$BI$2,FALSE)</f>
        <v>942.07027479999999</v>
      </c>
      <c r="G18" s="237">
        <f>VLOOKUP(A18,[1]Gas!$A$6:$CH$26,[1]Gas!$BJ$2,FALSE)</f>
        <v>46.169052124990202</v>
      </c>
      <c r="H18" s="238">
        <f>VLOOKUP(A18,[1]Gas!$A$6:$CH$26,[1]Gas!$BK$2,FALSE)</f>
        <v>0.18893586643747429</v>
      </c>
      <c r="I18" s="17"/>
      <c r="J18" s="17"/>
      <c r="K18" s="17"/>
      <c r="L18" s="17"/>
    </row>
    <row r="19" spans="1:13" x14ac:dyDescent="0.35">
      <c r="A19" s="66" t="s">
        <v>100</v>
      </c>
      <c r="B19" s="84">
        <v>0</v>
      </c>
      <c r="C19" s="84">
        <v>0</v>
      </c>
      <c r="D19" s="83">
        <v>0</v>
      </c>
      <c r="E19" s="83">
        <v>0</v>
      </c>
      <c r="F19" s="241">
        <f>VLOOKUP(A19,[1]Gas!$A$6:$CH$26,[1]Gas!$BI$2,FALSE)</f>
        <v>0</v>
      </c>
      <c r="G19" s="237">
        <f>VLOOKUP(A19,[1]Gas!$A$6:$CH$26,[1]Gas!$BJ$2,FALSE)</f>
        <v>0</v>
      </c>
      <c r="H19" s="238" t="str">
        <f>VLOOKUP(A19,[1]Gas!$A$6:$CH$26,[1]Gas!$BK$2,FALSE)</f>
        <v/>
      </c>
      <c r="I19" s="17"/>
      <c r="J19" s="17"/>
      <c r="K19" s="17"/>
      <c r="L19" s="17"/>
    </row>
    <row r="20" spans="1:13" x14ac:dyDescent="0.35">
      <c r="A20" s="66" t="s">
        <v>101</v>
      </c>
      <c r="B20" s="84">
        <v>1363.8281691</v>
      </c>
      <c r="C20" s="84">
        <v>34.987267265595541</v>
      </c>
      <c r="D20" s="83">
        <v>1629.0247700999998</v>
      </c>
      <c r="E20" s="83">
        <v>41.776185887095735</v>
      </c>
      <c r="F20" s="241">
        <f>VLOOKUP(A20,[1]Gas!$A$6:$CH$26,[1]Gas!$BI$2,FALSE)</f>
        <v>1635.7366276</v>
      </c>
      <c r="G20" s="237">
        <f>VLOOKUP(A20,[1]Gas!$A$6:$CH$26,[1]Gas!$BJ$2,FALSE)</f>
        <v>42.814614478171762</v>
      </c>
      <c r="H20" s="238">
        <f>VLOOKUP(A20,[1]Gas!$A$6:$CH$26,[1]Gas!$BK$2,FALSE)</f>
        <v>2.4856950653237675E-2</v>
      </c>
      <c r="I20" s="17"/>
      <c r="J20" s="17"/>
      <c r="K20" s="17"/>
      <c r="L20" s="17"/>
    </row>
    <row r="21" spans="1:13" x14ac:dyDescent="0.35">
      <c r="A21" s="66" t="s">
        <v>102</v>
      </c>
      <c r="B21" s="84" t="s">
        <v>124</v>
      </c>
      <c r="C21" s="84" t="s">
        <v>124</v>
      </c>
      <c r="D21" s="83">
        <v>869.33728571428571</v>
      </c>
      <c r="E21" s="83" t="s">
        <v>123</v>
      </c>
      <c r="F21" s="241">
        <f>VLOOKUP(A21,[1]Gas!$A$6:$CH$26,[1]Gas!$BI$2,FALSE)</f>
        <v>4297.5708090999997</v>
      </c>
      <c r="G21" s="237">
        <f>VLOOKUP(A21,[1]Gas!$A$6:$CH$26,[1]Gas!$BJ$2,FALSE)</f>
        <v>187.92945640633195</v>
      </c>
      <c r="H21" s="238" t="str">
        <f>VLOOKUP(A21,[1]Gas!$A$6:$CH$26,[1]Gas!$BK$2,FALSE)</f>
        <v/>
      </c>
      <c r="I21" s="17"/>
      <c r="J21" s="17"/>
      <c r="K21" s="17"/>
      <c r="L21" s="17"/>
    </row>
    <row r="22" spans="1:13" x14ac:dyDescent="0.35">
      <c r="A22" s="66" t="s">
        <v>103</v>
      </c>
      <c r="B22" s="84">
        <v>696.70776609999996</v>
      </c>
      <c r="C22" s="84">
        <v>11.395677085735688</v>
      </c>
      <c r="D22" s="83">
        <v>1046.8645732999998</v>
      </c>
      <c r="E22" s="83">
        <v>17.128384165566349</v>
      </c>
      <c r="F22" s="241">
        <f>VLOOKUP(A22,[1]Gas!$A$6:$CH$26,[1]Gas!$BI$2,FALSE)</f>
        <v>652.34403259999999</v>
      </c>
      <c r="G22" s="237">
        <f>VLOOKUP(A22,[1]Gas!$A$6:$CH$26,[1]Gas!$BJ$2,FALSE)</f>
        <v>10.736847839361396</v>
      </c>
      <c r="H22" s="238">
        <f>VLOOKUP(A22,[1]Gas!$A$6:$CH$26,[1]Gas!$BK$2,FALSE)</f>
        <v>-0.37315465746348864</v>
      </c>
      <c r="I22" s="17"/>
      <c r="J22" s="17"/>
      <c r="K22" s="17"/>
      <c r="L22" s="17"/>
    </row>
    <row r="23" spans="1:13" x14ac:dyDescent="0.35">
      <c r="A23" s="66" t="s">
        <v>104</v>
      </c>
      <c r="B23" s="84">
        <v>0</v>
      </c>
      <c r="C23" s="84">
        <v>0</v>
      </c>
      <c r="D23" s="83">
        <v>0</v>
      </c>
      <c r="E23" s="83">
        <v>0</v>
      </c>
      <c r="F23" s="241">
        <f>VLOOKUP(A23,[1]Gas!$A$6:$CH$26,[1]Gas!$BI$2,FALSE)</f>
        <v>0</v>
      </c>
      <c r="G23" s="237">
        <f>VLOOKUP(A23,[1]Gas!$A$6:$CH$26,[1]Gas!$BJ$2,FALSE)</f>
        <v>0</v>
      </c>
      <c r="H23" s="238" t="str">
        <f>VLOOKUP(A23,[1]Gas!$A$6:$CH$26,[1]Gas!$BK$2,FALSE)</f>
        <v/>
      </c>
      <c r="I23" s="17"/>
      <c r="J23" s="17"/>
      <c r="K23" s="17"/>
      <c r="L23" s="17"/>
    </row>
    <row r="24" spans="1:13" x14ac:dyDescent="0.35">
      <c r="A24" s="66" t="s">
        <v>105</v>
      </c>
      <c r="B24" s="84">
        <v>1007.3648746999999</v>
      </c>
      <c r="C24" s="84">
        <v>39.253283873406268</v>
      </c>
      <c r="D24" s="83">
        <v>1145.9146467999999</v>
      </c>
      <c r="E24" s="83">
        <v>44.652056127061314</v>
      </c>
      <c r="F24" s="241">
        <f>VLOOKUP(A24,[1]Gas!$A$6:$CH$26,[1]Gas!$BI$2,FALSE)</f>
        <v>1207.1110357</v>
      </c>
      <c r="G24" s="237">
        <f>VLOOKUP(A24,[1]Gas!$A$6:$CH$26,[1]Gas!$BJ$2,FALSE)</f>
        <v>47.569565990297797</v>
      </c>
      <c r="H24" s="238">
        <f>VLOOKUP(A24,[1]Gas!$A$6:$CH$26,[1]Gas!$BK$2,FALSE)</f>
        <v>6.5338757412076509E-2</v>
      </c>
      <c r="I24" s="17"/>
      <c r="J24" s="17"/>
      <c r="K24" s="17"/>
      <c r="L24" s="17"/>
    </row>
    <row r="25" spans="1:13" x14ac:dyDescent="0.35">
      <c r="A25" s="66" t="s">
        <v>106</v>
      </c>
      <c r="B25" s="84">
        <v>3023.2774485000004</v>
      </c>
      <c r="C25" s="84">
        <v>80.407170515111886</v>
      </c>
      <c r="D25" s="83">
        <v>4149.4953762999994</v>
      </c>
      <c r="E25" s="83">
        <v>110.81869929227645</v>
      </c>
      <c r="F25" s="241">
        <f>VLOOKUP(A25,[1]Gas!$A$6:$CH$26,[1]Gas!$BI$2,FALSE)</f>
        <v>3181.8989337999997</v>
      </c>
      <c r="G25" s="237">
        <f>VLOOKUP(A25,[1]Gas!$A$6:$CH$26,[1]Gas!$BJ$2,FALSE)</f>
        <v>84.977538024783669</v>
      </c>
      <c r="H25" s="238">
        <f>VLOOKUP(A25,[1]Gas!$A$6:$CH$26,[1]Gas!$BK$2,FALSE)</f>
        <v>-0.23318412355065232</v>
      </c>
      <c r="I25" s="17"/>
      <c r="J25" s="17"/>
      <c r="K25" s="17"/>
      <c r="L25" s="17"/>
      <c r="M25" s="17"/>
    </row>
    <row r="26" spans="1:13" x14ac:dyDescent="0.35">
      <c r="A26" s="66" t="s">
        <v>107</v>
      </c>
      <c r="B26" s="84">
        <v>1792.4877236</v>
      </c>
      <c r="C26" s="84">
        <v>66.744777156559934</v>
      </c>
      <c r="D26" s="83">
        <v>2127.2343046000001</v>
      </c>
      <c r="E26" s="83">
        <v>74.741212185094653</v>
      </c>
      <c r="F26" s="241">
        <f>VLOOKUP(A26,[1]Gas!$A$6:$CH$26,[1]Gas!$BI$2,FALSE)</f>
        <v>2118.7266340000001</v>
      </c>
      <c r="G26" s="237">
        <f>VLOOKUP(A26,[1]Gas!$A$6:$CH$26,[1]Gas!$BJ$2,FALSE)</f>
        <v>76.535490788005461</v>
      </c>
      <c r="H26" s="238">
        <f>VLOOKUP(A26,[1]Gas!$A$6:$CH$26,[1]Gas!$BK$2,FALSE)</f>
        <v>2.400654940499658E-2</v>
      </c>
      <c r="I26" s="17"/>
      <c r="J26" s="17"/>
      <c r="K26" s="17"/>
      <c r="L26" s="17"/>
    </row>
    <row r="27" spans="1:13" x14ac:dyDescent="0.35">
      <c r="A27" s="66" t="s">
        <v>108</v>
      </c>
      <c r="B27" s="84">
        <v>1433.4830634</v>
      </c>
      <c r="C27" s="84">
        <v>38.16637015559602</v>
      </c>
      <c r="D27" s="83">
        <v>2135.0299839999998</v>
      </c>
      <c r="E27" s="83">
        <v>56.844848597802383</v>
      </c>
      <c r="F27" s="241">
        <f>VLOOKUP(A27,[1]Gas!$A$6:$CH$26,[1]Gas!$BI$2,FALSE)</f>
        <v>1839.8250403</v>
      </c>
      <c r="G27" s="237">
        <f>VLOOKUP(A27,[1]Gas!$A$6:$CH$26,[1]Gas!$BJ$2,FALSE)</f>
        <v>49.046829255483637</v>
      </c>
      <c r="H27" s="238">
        <f>VLOOKUP(A27,[1]Gas!$A$6:$CH$26,[1]Gas!$BK$2,FALSE)</f>
        <v>-0.13718075665030827</v>
      </c>
      <c r="I27" s="17"/>
      <c r="J27" s="17"/>
      <c r="K27" s="17"/>
      <c r="L27" s="17"/>
    </row>
    <row r="28" spans="1:13" x14ac:dyDescent="0.35">
      <c r="A28" s="66" t="s">
        <v>109</v>
      </c>
      <c r="B28" s="84">
        <v>917.70733059999986</v>
      </c>
      <c r="C28" s="84">
        <v>645.36380492264414</v>
      </c>
      <c r="D28" s="83">
        <v>620.21873129999994</v>
      </c>
      <c r="E28" s="83">
        <v>436.15944535864975</v>
      </c>
      <c r="F28" s="241">
        <f>VLOOKUP(A28,[1]Gas!$A$6:$CH$26,[1]Gas!$BI$2,FALSE)</f>
        <v>642.6636704</v>
      </c>
      <c r="G28" s="237">
        <f>VLOOKUP(A28,[1]Gas!$A$6:$CH$26,[1]Gas!$BJ$2,FALSE)</f>
        <v>451.94350942334734</v>
      </c>
      <c r="H28" s="238">
        <v>3.6188747561613388E-2</v>
      </c>
      <c r="I28" s="17"/>
      <c r="J28" s="17"/>
      <c r="K28" s="17"/>
      <c r="L28" s="17"/>
    </row>
    <row r="29" spans="1:13" x14ac:dyDescent="0.35">
      <c r="A29" s="66" t="s">
        <v>110</v>
      </c>
      <c r="B29" s="84">
        <v>5482.1504400000003</v>
      </c>
      <c r="C29" s="84">
        <v>101.39418617769945</v>
      </c>
      <c r="D29" s="83">
        <v>5523.7439800000002</v>
      </c>
      <c r="E29" s="83">
        <v>102.16347246137714</v>
      </c>
      <c r="F29" s="241">
        <f>VLOOKUP(A29,[1]Gas!$A$6:$CH$26,[1]Gas!$BI$2,FALSE)</f>
        <v>3961.9645199999991</v>
      </c>
      <c r="G29" s="237">
        <f>VLOOKUP(A29,[1]Gas!$A$6:$CH$26,[1]Gas!$BJ$2,FALSE)</f>
        <v>73.177149020817424</v>
      </c>
      <c r="H29" s="238">
        <f>VLOOKUP(A29,[1]Gas!$A$6:$CH$26,[1]Gas!$BK$2,FALSE)</f>
        <v>-0.28372492381284298</v>
      </c>
      <c r="I29" s="17"/>
      <c r="J29" s="17"/>
      <c r="K29" s="17"/>
      <c r="L29" s="17"/>
    </row>
    <row r="30" spans="1:13" x14ac:dyDescent="0.35">
      <c r="A30" s="66" t="s">
        <v>111</v>
      </c>
      <c r="B30" s="84">
        <v>2123.5612225999998</v>
      </c>
      <c r="C30" s="84">
        <v>145.47032262174693</v>
      </c>
      <c r="D30" s="83">
        <v>1403.3786144999997</v>
      </c>
      <c r="E30" s="83">
        <v>95.870982395376458</v>
      </c>
      <c r="F30" s="241">
        <f>VLOOKUP(A30,[1]Gas!$A$6:$CH$26,[1]Gas!$BI$2,FALSE)</f>
        <v>1589.8407271999999</v>
      </c>
      <c r="G30" s="237">
        <f>VLOOKUP(A30,[1]Gas!$A$6:$CH$26,[1]Gas!$BJ$2,FALSE)</f>
        <v>108.99472983052706</v>
      </c>
      <c r="H30" s="238">
        <f>VLOOKUP(A30,[1]Gas!$A$6:$CH$26,[1]Gas!$BK$2,FALSE)</f>
        <v>0.13688967305068034</v>
      </c>
      <c r="I30" s="17"/>
      <c r="J30" s="17"/>
      <c r="K30" s="17"/>
      <c r="L30" s="17"/>
    </row>
    <row r="31" spans="1:13" x14ac:dyDescent="0.35">
      <c r="A31" s="66" t="s">
        <v>112</v>
      </c>
      <c r="B31" s="84">
        <v>5552.2864069000007</v>
      </c>
      <c r="C31" s="84">
        <v>141.37344157061051</v>
      </c>
      <c r="D31" s="83">
        <v>4817.0564458999997</v>
      </c>
      <c r="E31" s="83">
        <v>122.65286732155451</v>
      </c>
      <c r="F31" s="241">
        <f>VLOOKUP(A31,[1]Gas!$A$6:$CH$26,[1]Gas!$BI$2,FALSE)</f>
        <v>4313.2992506000001</v>
      </c>
      <c r="G31" s="237">
        <f>VLOOKUP(A31,[1]Gas!$A$6:$CH$26,[1]Gas!$BJ$2,FALSE)</f>
        <v>109.82609953684253</v>
      </c>
      <c r="H31" s="238">
        <f>VLOOKUP(A31,[1]Gas!$A$6:$CH$26,[1]Gas!$BK$2,FALSE)</f>
        <v>-0.10457780616807355</v>
      </c>
      <c r="I31" s="17"/>
      <c r="J31" s="17"/>
      <c r="K31" s="17"/>
      <c r="L31" s="17"/>
    </row>
    <row r="32" spans="1:13" x14ac:dyDescent="0.35">
      <c r="B32" s="23"/>
      <c r="C32" s="23"/>
      <c r="D32" s="23"/>
      <c r="E32" s="23"/>
      <c r="F32" s="23"/>
      <c r="G32" s="23"/>
      <c r="H32" s="23"/>
      <c r="I32" s="23"/>
      <c r="J32" s="23"/>
      <c r="K32" s="23"/>
      <c r="L32" s="4"/>
    </row>
    <row r="33" spans="1:15" x14ac:dyDescent="0.35">
      <c r="A33" s="63" t="s">
        <v>125</v>
      </c>
      <c r="J33"/>
      <c r="K33"/>
    </row>
    <row r="34" spans="1:15" ht="25.4" customHeight="1" x14ac:dyDescent="0.35">
      <c r="A34" s="355" t="s">
        <v>126</v>
      </c>
      <c r="B34" s="355"/>
      <c r="C34" s="355"/>
      <c r="D34" s="355"/>
      <c r="E34" s="355"/>
      <c r="F34" s="355"/>
      <c r="G34" s="229"/>
      <c r="H34" s="229"/>
      <c r="I34" s="229"/>
      <c r="J34" s="30"/>
      <c r="K34" s="30"/>
    </row>
    <row r="35" spans="1:15" x14ac:dyDescent="0.35">
      <c r="A35" s="356" t="s">
        <v>127</v>
      </c>
      <c r="B35" s="356"/>
      <c r="C35" s="356"/>
      <c r="D35" s="356"/>
      <c r="E35" s="356"/>
      <c r="F35" s="356"/>
      <c r="G35" s="230"/>
      <c r="H35" s="230"/>
      <c r="I35" s="230"/>
      <c r="J35" s="30"/>
      <c r="K35" s="30"/>
    </row>
    <row r="36" spans="1:15" x14ac:dyDescent="0.35">
      <c r="A36" s="356" t="s">
        <v>128</v>
      </c>
      <c r="B36" s="356"/>
      <c r="C36" s="356"/>
      <c r="D36" s="356"/>
      <c r="E36" s="356"/>
      <c r="F36" s="356"/>
      <c r="G36" s="230"/>
      <c r="H36" s="230"/>
      <c r="I36" s="230"/>
      <c r="J36" s="30"/>
      <c r="K36" s="30"/>
    </row>
    <row r="37" spans="1:15" ht="30.65" customHeight="1" x14ac:dyDescent="0.35">
      <c r="A37" s="355" t="s">
        <v>115</v>
      </c>
      <c r="B37" s="355"/>
      <c r="C37" s="355"/>
      <c r="D37" s="355"/>
      <c r="E37" s="355"/>
      <c r="F37" s="355"/>
    </row>
    <row r="38" spans="1:15" x14ac:dyDescent="0.35">
      <c r="A38" s="356" t="s">
        <v>129</v>
      </c>
      <c r="B38" s="356"/>
      <c r="C38" s="356"/>
      <c r="D38" s="356"/>
      <c r="E38" s="356"/>
      <c r="F38" s="356"/>
    </row>
    <row r="39" spans="1:15" x14ac:dyDescent="0.35">
      <c r="A39"/>
      <c r="B39"/>
      <c r="C39" s="52"/>
      <c r="D39" s="52"/>
      <c r="E39"/>
      <c r="F39"/>
      <c r="G39" s="52"/>
      <c r="H39"/>
      <c r="I39"/>
      <c r="J39"/>
      <c r="K39"/>
    </row>
    <row r="40" spans="1:15" x14ac:dyDescent="0.35">
      <c r="A40"/>
      <c r="B40"/>
      <c r="C40" s="52"/>
      <c r="D40" s="52"/>
      <c r="E40"/>
      <c r="F40"/>
      <c r="G40" s="52"/>
      <c r="H40"/>
      <c r="I40"/>
      <c r="J40"/>
      <c r="K40"/>
    </row>
    <row r="41" spans="1:15" x14ac:dyDescent="0.35">
      <c r="A41"/>
      <c r="B41"/>
      <c r="C41" s="52"/>
      <c r="D41" s="52"/>
      <c r="E41"/>
      <c r="F41"/>
      <c r="G41" s="52"/>
      <c r="H41"/>
      <c r="I41"/>
      <c r="J41"/>
      <c r="K41"/>
    </row>
    <row r="42" spans="1:15" x14ac:dyDescent="0.35">
      <c r="A42"/>
      <c r="B42"/>
      <c r="C42" s="52"/>
      <c r="D42" s="52"/>
      <c r="E42"/>
      <c r="F42"/>
      <c r="G42" s="52"/>
      <c r="H42"/>
      <c r="I42"/>
      <c r="J42"/>
      <c r="K42"/>
    </row>
    <row r="44" spans="1:15" x14ac:dyDescent="0.35">
      <c r="L44" s="17"/>
      <c r="M44" s="17"/>
      <c r="N44" s="17"/>
      <c r="O44" s="17"/>
    </row>
  </sheetData>
  <sheetProtection algorithmName="SHA-512" hashValue="6JM0YeN88hyMqRyl3QUip80ulPC7UIMIWmQ5Q3h+4u2FYS29mIgRlltgrU92Ao2ooFZEpS4VoYXiIti3RKrJ0g==" saltValue="tcnz+21kXJ3y0FOg3Q3pEA==" spinCount="100000" sheet="1" formatCells="0" formatColumns="0" formatRows="0" insertColumns="0" insertRows="0" insertHyperlinks="0" deleteColumns="0" deleteRows="0" sort="0" autoFilter="0" pivotTables="0"/>
  <sortState xmlns:xlrd2="http://schemas.microsoft.com/office/spreadsheetml/2017/richdata2" ref="A13:E31">
    <sortCondition ref="A13:A31"/>
  </sortState>
  <mergeCells count="15">
    <mergeCell ref="D10:E10"/>
    <mergeCell ref="A37:F37"/>
    <mergeCell ref="A38:F38"/>
    <mergeCell ref="A1:F1"/>
    <mergeCell ref="B4:C4"/>
    <mergeCell ref="B10:C10"/>
    <mergeCell ref="F4:H4"/>
    <mergeCell ref="F10:H10"/>
    <mergeCell ref="A34:F34"/>
    <mergeCell ref="A35:F35"/>
    <mergeCell ref="A36:F36"/>
    <mergeCell ref="A4:A5"/>
    <mergeCell ref="A10:A11"/>
    <mergeCell ref="D4:E4"/>
    <mergeCell ref="A2:H2"/>
  </mergeCells>
  <pageMargins left="0.7" right="0.7" top="0.75" bottom="0.75" header="0.3" footer="0.3"/>
  <pageSetup paperSize="9" orientation="portrait" horizontalDpi="300" verticalDpi="300"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4C136A-CB17-43CA-A38E-A47A57AF4871}">
  <sheetPr>
    <tabColor rgb="FF00C2CC"/>
  </sheetPr>
  <dimension ref="A1:N45"/>
  <sheetViews>
    <sheetView zoomScale="115" zoomScaleNormal="115" workbookViewId="0">
      <selection activeCell="K7" sqref="K7"/>
    </sheetView>
  </sheetViews>
  <sheetFormatPr defaultColWidth="8.81640625" defaultRowHeight="14.5" x14ac:dyDescent="0.35"/>
  <cols>
    <col min="1" max="1" width="28.81640625" style="20" customWidth="1"/>
    <col min="2" max="2" width="11.453125" style="21" customWidth="1"/>
    <col min="3" max="3" width="12.453125" style="20" customWidth="1"/>
    <col min="4" max="4" width="11.1796875" style="20" customWidth="1"/>
    <col min="5" max="6" width="11.453125" style="20" customWidth="1"/>
    <col min="7" max="7" width="11.1796875" style="20" customWidth="1"/>
    <col min="8" max="9" width="11.453125" style="20" customWidth="1"/>
  </cols>
  <sheetData>
    <row r="1" spans="1:14" ht="22" customHeight="1" x14ac:dyDescent="0.35">
      <c r="A1" s="348" t="s">
        <v>130</v>
      </c>
      <c r="B1" s="348"/>
      <c r="C1" s="348"/>
      <c r="D1" s="348"/>
      <c r="E1" s="348"/>
      <c r="F1" s="348"/>
      <c r="G1" s="24"/>
      <c r="H1" s="24"/>
      <c r="I1" s="24"/>
      <c r="J1" s="24"/>
      <c r="K1" s="24"/>
      <c r="L1" s="24"/>
      <c r="M1" s="24"/>
      <c r="N1" s="24"/>
    </row>
    <row r="2" spans="1:14" ht="39" customHeight="1" x14ac:dyDescent="0.35">
      <c r="A2" s="327" t="s">
        <v>306</v>
      </c>
      <c r="B2" s="327"/>
      <c r="C2" s="327"/>
      <c r="D2" s="327"/>
      <c r="E2" s="327"/>
      <c r="F2" s="327"/>
      <c r="G2" s="327"/>
      <c r="H2" s="327"/>
      <c r="I2" s="327"/>
      <c r="J2" s="28"/>
      <c r="K2" s="28"/>
      <c r="L2" s="28"/>
      <c r="M2" s="28"/>
      <c r="N2" s="28"/>
    </row>
    <row r="3" spans="1:14" x14ac:dyDescent="0.35">
      <c r="A3" s="19"/>
    </row>
    <row r="4" spans="1:14" x14ac:dyDescent="0.35">
      <c r="A4" s="363" t="s">
        <v>81</v>
      </c>
      <c r="B4" s="358" t="s">
        <v>118</v>
      </c>
      <c r="C4" s="370"/>
      <c r="D4" s="374" t="s">
        <v>119</v>
      </c>
      <c r="E4" s="375"/>
      <c r="F4" s="381" t="s">
        <v>82</v>
      </c>
      <c r="G4" s="382"/>
      <c r="H4"/>
      <c r="I4"/>
    </row>
    <row r="5" spans="1:14" ht="34.5" x14ac:dyDescent="0.35">
      <c r="A5" s="376"/>
      <c r="B5" s="87" t="s">
        <v>131</v>
      </c>
      <c r="C5" s="88" t="s">
        <v>132</v>
      </c>
      <c r="D5" s="87" t="s">
        <v>131</v>
      </c>
      <c r="E5" s="88" t="s">
        <v>132</v>
      </c>
      <c r="F5" s="87" t="s">
        <v>131</v>
      </c>
      <c r="G5" s="88" t="s">
        <v>132</v>
      </c>
      <c r="H5"/>
      <c r="I5"/>
    </row>
    <row r="6" spans="1:14" x14ac:dyDescent="0.35">
      <c r="A6" s="89" t="s">
        <v>85</v>
      </c>
      <c r="B6" s="90">
        <v>14621.6</v>
      </c>
      <c r="C6" s="91">
        <v>407.5</v>
      </c>
      <c r="D6" s="92">
        <v>224.1</v>
      </c>
      <c r="E6" s="93">
        <v>254</v>
      </c>
      <c r="F6" s="246">
        <f>[1]IMH!$K$21</f>
        <v>28000</v>
      </c>
      <c r="G6" s="247">
        <f>[1]IMH!$K$28</f>
        <v>25.5</v>
      </c>
      <c r="H6"/>
      <c r="I6"/>
    </row>
    <row r="7" spans="1:14" x14ac:dyDescent="0.35">
      <c r="A7" s="94" t="s">
        <v>86</v>
      </c>
      <c r="B7" s="90">
        <v>14581.6</v>
      </c>
      <c r="C7" s="91">
        <v>383</v>
      </c>
      <c r="D7" s="92">
        <v>17904.699999999997</v>
      </c>
      <c r="E7" s="93">
        <v>215</v>
      </c>
      <c r="F7" s="246">
        <f>[1]ICPF!$K$20</f>
        <v>28000</v>
      </c>
      <c r="G7" s="247">
        <f>[1]ICPF!$K$27</f>
        <v>25.5</v>
      </c>
      <c r="H7"/>
      <c r="I7"/>
    </row>
    <row r="8" spans="1:14" x14ac:dyDescent="0.35">
      <c r="A8" s="95" t="s">
        <v>87</v>
      </c>
      <c r="B8" s="96">
        <v>2040</v>
      </c>
      <c r="C8" s="97">
        <v>0</v>
      </c>
      <c r="D8" s="98">
        <v>0</v>
      </c>
      <c r="E8" s="99">
        <v>65</v>
      </c>
      <c r="F8" s="248">
        <f>[1]IGO!$K$20</f>
        <v>23000</v>
      </c>
      <c r="G8" s="249">
        <f>[1]IGO!$K$27</f>
        <v>4</v>
      </c>
      <c r="H8"/>
      <c r="I8"/>
    </row>
    <row r="9" spans="1:14" x14ac:dyDescent="0.35">
      <c r="A9" s="19"/>
      <c r="B9" s="20"/>
      <c r="F9"/>
      <c r="I9"/>
    </row>
    <row r="10" spans="1:14" x14ac:dyDescent="0.35">
      <c r="A10" s="365" t="s">
        <v>88</v>
      </c>
      <c r="B10" s="371" t="s">
        <v>118</v>
      </c>
      <c r="C10" s="372"/>
      <c r="D10" s="378" t="s">
        <v>119</v>
      </c>
      <c r="E10" s="379"/>
      <c r="F10" s="380"/>
      <c r="G10" s="383" t="s">
        <v>82</v>
      </c>
      <c r="H10" s="383"/>
      <c r="I10" s="383"/>
    </row>
    <row r="11" spans="1:14" ht="34.5" x14ac:dyDescent="0.35">
      <c r="A11" s="377"/>
      <c r="B11" s="100" t="s">
        <v>131</v>
      </c>
      <c r="C11" s="101" t="s">
        <v>132</v>
      </c>
      <c r="D11" s="102" t="s">
        <v>131</v>
      </c>
      <c r="E11" s="103" t="s">
        <v>132</v>
      </c>
      <c r="F11" s="103" t="s">
        <v>133</v>
      </c>
      <c r="G11" s="102" t="s">
        <v>131</v>
      </c>
      <c r="H11" s="103" t="s">
        <v>132</v>
      </c>
      <c r="I11" s="103" t="s">
        <v>133</v>
      </c>
    </row>
    <row r="12" spans="1:14" x14ac:dyDescent="0.35">
      <c r="A12" s="104" t="s">
        <v>91</v>
      </c>
      <c r="B12" s="105">
        <v>0</v>
      </c>
      <c r="C12" s="106">
        <v>12</v>
      </c>
      <c r="D12" s="107">
        <v>0</v>
      </c>
      <c r="E12" s="108">
        <v>0</v>
      </c>
      <c r="F12" s="109"/>
      <c r="G12" s="250">
        <f>VLOOKUP(A12,'[1] Diesel'!$M$16:$P$36,'[1] Diesel'!$N$1-'[1] Diesel'!$L$1,FALSE)</f>
        <v>0</v>
      </c>
      <c r="H12" s="250">
        <f>VLOOKUP(A12,[1]Refrigerants!$M$15:$P$35,[1]Refrigerants!$N$1-[1]Refrigerants!$L$1,FALSE)</f>
        <v>0</v>
      </c>
      <c r="I12" s="251">
        <f>VLOOKUP(A12,[1]Refrigerants!$M$15:$Q$35,[1]Refrigerants!$Q$1-[1]Refrigerants!$L$1,FALSE)</f>
        <v>0</v>
      </c>
    </row>
    <row r="13" spans="1:14" x14ac:dyDescent="0.35">
      <c r="A13" s="104" t="s">
        <v>93</v>
      </c>
      <c r="B13" s="105">
        <v>0</v>
      </c>
      <c r="C13" s="106">
        <v>0</v>
      </c>
      <c r="D13" s="110">
        <v>0</v>
      </c>
      <c r="E13" s="111">
        <v>0</v>
      </c>
      <c r="F13" s="112"/>
      <c r="G13" s="252">
        <f>VLOOKUP(A13,'[1] Diesel'!$M$16:$P$36,'[1] Diesel'!$N$1-'[1] Diesel'!$L$1,FALSE)</f>
        <v>0</v>
      </c>
      <c r="H13" s="252">
        <f>VLOOKUP(A13,[1]Refrigerants!$M$15:$P$35,[1]Refrigerants!$N$1-[1]Refrigerants!$L$1,FALSE)</f>
        <v>0</v>
      </c>
      <c r="I13" s="253">
        <f>VLOOKUP(A13,[1]Refrigerants!$M$15:$Q$35,[1]Refrigerants!$Q$1-[1]Refrigerants!$L$1,FALSE)</f>
        <v>0</v>
      </c>
    </row>
    <row r="14" spans="1:14" x14ac:dyDescent="0.35">
      <c r="A14" s="104" t="s">
        <v>94</v>
      </c>
      <c r="B14" s="105">
        <v>0</v>
      </c>
      <c r="C14" s="106">
        <v>0</v>
      </c>
      <c r="D14" s="110">
        <v>0</v>
      </c>
      <c r="E14" s="111">
        <v>0</v>
      </c>
      <c r="F14" s="112"/>
      <c r="G14" s="252">
        <f>VLOOKUP(A14,'[1] Diesel'!$M$16:$P$36,'[1] Diesel'!$N$1-'[1] Diesel'!$L$1,FALSE)</f>
        <v>0</v>
      </c>
      <c r="H14" s="252">
        <f>VLOOKUP(A14,[1]Refrigerants!$M$15:$P$35,[1]Refrigerants!$N$1-[1]Refrigerants!$L$1,FALSE)</f>
        <v>0</v>
      </c>
      <c r="I14" s="253">
        <f>VLOOKUP(A14,[1]Refrigerants!$M$15:$Q$35,[1]Refrigerants!$Q$1-[1]Refrigerants!$L$1,FALSE)</f>
        <v>0</v>
      </c>
    </row>
    <row r="15" spans="1:14" x14ac:dyDescent="0.35">
      <c r="A15" s="104" t="s">
        <v>95</v>
      </c>
      <c r="B15" s="105">
        <v>12541.6</v>
      </c>
      <c r="C15" s="106">
        <v>371</v>
      </c>
      <c r="D15" s="110">
        <v>0</v>
      </c>
      <c r="E15" s="111">
        <v>30</v>
      </c>
      <c r="F15" s="112" t="s">
        <v>134</v>
      </c>
      <c r="G15" s="252">
        <f>VLOOKUP(A15,'[1] Diesel'!$M$16:$P$36,'[1] Diesel'!$N$1-'[1] Diesel'!$L$1,FALSE)</f>
        <v>0</v>
      </c>
      <c r="H15" s="252">
        <f>VLOOKUP(A15,[1]Refrigerants!$M$15:$P$35,[1]Refrigerants!$N$1-[1]Refrigerants!$L$1,FALSE)</f>
        <v>0</v>
      </c>
      <c r="I15" s="253">
        <f>VLOOKUP(A15,[1]Refrigerants!$M$15:$Q$35,[1]Refrigerants!$Q$1-[1]Refrigerants!$L$1,FALSE)</f>
        <v>0</v>
      </c>
    </row>
    <row r="16" spans="1:14" x14ac:dyDescent="0.35">
      <c r="A16" s="104" t="s">
        <v>96</v>
      </c>
      <c r="B16" s="105">
        <v>0</v>
      </c>
      <c r="C16" s="106">
        <v>0</v>
      </c>
      <c r="D16" s="110">
        <v>0</v>
      </c>
      <c r="E16" s="111">
        <v>65</v>
      </c>
      <c r="F16" s="112" t="s">
        <v>135</v>
      </c>
      <c r="G16" s="252">
        <f>VLOOKUP(A16,'[1] Diesel'!$M$16:$P$36,'[1] Diesel'!$N$1-'[1] Diesel'!$L$1,FALSE)</f>
        <v>23000</v>
      </c>
      <c r="H16" s="252">
        <f>VLOOKUP(A16,[1]Refrigerants!$M$15:$P$35,[1]Refrigerants!$N$1-[1]Refrigerants!$L$1,FALSE)</f>
        <v>0</v>
      </c>
      <c r="I16" s="253">
        <f>VLOOKUP(A16,[1]Refrigerants!$M$15:$Q$35,[1]Refrigerants!$Q$1-[1]Refrigerants!$L$1,FALSE)</f>
        <v>0</v>
      </c>
    </row>
    <row r="17" spans="1:9" x14ac:dyDescent="0.35">
      <c r="A17" s="104" t="s">
        <v>98</v>
      </c>
      <c r="B17" s="105">
        <v>0</v>
      </c>
      <c r="C17" s="106">
        <v>0</v>
      </c>
      <c r="D17" s="110">
        <v>0</v>
      </c>
      <c r="E17" s="111">
        <v>10</v>
      </c>
      <c r="F17" s="112" t="s">
        <v>134</v>
      </c>
      <c r="G17" s="252">
        <f>VLOOKUP(A17,'[1] Diesel'!$M$16:$P$36,'[1] Diesel'!$N$1-'[1] Diesel'!$L$1,FALSE)</f>
        <v>0</v>
      </c>
      <c r="H17" s="252">
        <f>VLOOKUP(A17,[1]Refrigerants!$M$15:$P$35,[1]Refrigerants!$N$1-[1]Refrigerants!$L$1,FALSE)</f>
        <v>0</v>
      </c>
      <c r="I17" s="253">
        <f>VLOOKUP(A17,[1]Refrigerants!$M$15:$Q$35,[1]Refrigerants!$Q$1-[1]Refrigerants!$L$1,FALSE)</f>
        <v>0</v>
      </c>
    </row>
    <row r="18" spans="1:9" x14ac:dyDescent="0.35">
      <c r="A18" s="104" t="s">
        <v>99</v>
      </c>
      <c r="B18" s="105">
        <v>0</v>
      </c>
      <c r="C18" s="106">
        <v>0</v>
      </c>
      <c r="D18" s="110">
        <v>0</v>
      </c>
      <c r="E18" s="111">
        <v>0</v>
      </c>
      <c r="F18" s="112"/>
      <c r="G18" s="252">
        <f>VLOOKUP(A18,'[1] Diesel'!$M$16:$P$36,'[1] Diesel'!$N$1-'[1] Diesel'!$L$1,FALSE)</f>
        <v>0</v>
      </c>
      <c r="H18" s="252">
        <f>VLOOKUP(A18,[1]Refrigerants!$M$15:$P$35,[1]Refrigerants!$N$1-[1]Refrigerants!$L$1,FALSE)</f>
        <v>0</v>
      </c>
      <c r="I18" s="253">
        <f>VLOOKUP(A18,[1]Refrigerants!$M$15:$Q$35,[1]Refrigerants!$Q$1-[1]Refrigerants!$L$1,FALSE)</f>
        <v>0</v>
      </c>
    </row>
    <row r="19" spans="1:9" x14ac:dyDescent="0.35">
      <c r="A19" s="104" t="s">
        <v>100</v>
      </c>
      <c r="B19" s="105">
        <v>40</v>
      </c>
      <c r="C19" s="106">
        <v>12.5</v>
      </c>
      <c r="D19" s="110">
        <v>0</v>
      </c>
      <c r="E19" s="111">
        <v>0</v>
      </c>
      <c r="F19" s="112"/>
      <c r="G19" s="252">
        <f>VLOOKUP(A19,'[1] Diesel'!$M$16:$P$36,'[1] Diesel'!$N$1-'[1] Diesel'!$L$1,FALSE)</f>
        <v>0</v>
      </c>
      <c r="H19" s="252">
        <f>VLOOKUP(A19,[1]Refrigerants!$M$15:$P$35,[1]Refrigerants!$N$1-[1]Refrigerants!$L$1,FALSE)</f>
        <v>0</v>
      </c>
      <c r="I19" s="253">
        <f>VLOOKUP(A19,[1]Refrigerants!$M$15:$Q$35,[1]Refrigerants!$Q$1-[1]Refrigerants!$L$1,FALSE)</f>
        <v>0</v>
      </c>
    </row>
    <row r="20" spans="1:9" x14ac:dyDescent="0.35">
      <c r="A20" s="104" t="s">
        <v>101</v>
      </c>
      <c r="B20" s="105">
        <v>0</v>
      </c>
      <c r="C20" s="106">
        <v>0</v>
      </c>
      <c r="D20" s="110">
        <v>0</v>
      </c>
      <c r="E20" s="111">
        <v>0</v>
      </c>
      <c r="F20" s="112"/>
      <c r="G20" s="252">
        <f>VLOOKUP(A20,'[1] Diesel'!$M$16:$P$36,'[1] Diesel'!$N$1-'[1] Diesel'!$L$1,FALSE)</f>
        <v>5000</v>
      </c>
      <c r="H20" s="252">
        <f>VLOOKUP(A20,[1]Refrigerants!$M$15:$P$35,[1]Refrigerants!$N$1-[1]Refrigerants!$L$1,FALSE)</f>
        <v>0</v>
      </c>
      <c r="I20" s="253">
        <f>VLOOKUP(A20,[1]Refrigerants!$M$15:$Q$35,[1]Refrigerants!$Q$1-[1]Refrigerants!$L$1,FALSE)</f>
        <v>0</v>
      </c>
    </row>
    <row r="21" spans="1:9" x14ac:dyDescent="0.35">
      <c r="A21" s="104" t="s">
        <v>102</v>
      </c>
      <c r="B21" s="105" t="s">
        <v>124</v>
      </c>
      <c r="C21" s="106" t="s">
        <v>124</v>
      </c>
      <c r="D21" s="110">
        <v>0</v>
      </c>
      <c r="E21" s="111">
        <v>0</v>
      </c>
      <c r="F21" s="112"/>
      <c r="G21" s="252">
        <f>VLOOKUP(A21,'[1] Diesel'!$M$16:$P$36,'[1] Diesel'!$N$1-'[1] Diesel'!$L$1,FALSE)</f>
        <v>0</v>
      </c>
      <c r="H21" s="252">
        <f>VLOOKUP(A21,[1]Refrigerants!$M$15:$P$35,[1]Refrigerants!$N$1-[1]Refrigerants!$L$1,FALSE)</f>
        <v>0</v>
      </c>
      <c r="I21" s="253">
        <f>VLOOKUP(A21,[1]Refrigerants!$M$15:$Q$35,[1]Refrigerants!$Q$1-[1]Refrigerants!$L$1,FALSE)</f>
        <v>0</v>
      </c>
    </row>
    <row r="22" spans="1:9" x14ac:dyDescent="0.35">
      <c r="A22" s="113" t="s">
        <v>103</v>
      </c>
      <c r="B22" s="105">
        <v>0</v>
      </c>
      <c r="C22" s="106">
        <v>0</v>
      </c>
      <c r="D22" s="110">
        <v>17680.599999999999</v>
      </c>
      <c r="E22" s="111">
        <v>0</v>
      </c>
      <c r="F22" s="112"/>
      <c r="G22" s="252">
        <f>VLOOKUP(A22,'[1] Diesel'!$M$16:$P$36,'[1] Diesel'!$N$1-'[1] Diesel'!$L$1,FALSE)</f>
        <v>0</v>
      </c>
      <c r="H22" s="252">
        <f>VLOOKUP(A22,[1]Refrigerants!$M$15:$P$35,[1]Refrigerants!$N$1-[1]Refrigerants!$L$1,FALSE)</f>
        <v>0</v>
      </c>
      <c r="I22" s="253">
        <f>VLOOKUP(A22,[1]Refrigerants!$M$15:$Q$35,[1]Refrigerants!$Q$1-[1]Refrigerants!$L$1,FALSE)</f>
        <v>0</v>
      </c>
    </row>
    <row r="23" spans="1:9" x14ac:dyDescent="0.35">
      <c r="A23" s="113" t="s">
        <v>104</v>
      </c>
      <c r="B23" s="105">
        <v>0</v>
      </c>
      <c r="C23" s="106">
        <v>0</v>
      </c>
      <c r="D23" s="110">
        <v>40</v>
      </c>
      <c r="E23" s="111">
        <v>0</v>
      </c>
      <c r="F23" s="112"/>
      <c r="G23" s="252">
        <f>VLOOKUP(A23,'[1] Diesel'!$M$16:$P$36,'[1] Diesel'!$N$1-'[1] Diesel'!$L$1,FALSE)</f>
        <v>0</v>
      </c>
      <c r="H23" s="252">
        <f>VLOOKUP(A23,[1]Refrigerants!$M$15:$P$35,[1]Refrigerants!$N$1-[1]Refrigerants!$L$1,FALSE)</f>
        <v>10</v>
      </c>
      <c r="I23" s="253" t="str">
        <f>VLOOKUP(A23,[1]Refrigerants!$M$15:$Q$35,[1]Refrigerants!$Q$1-[1]Refrigerants!$L$1,FALSE)</f>
        <v>R410A</v>
      </c>
    </row>
    <row r="24" spans="1:9" x14ac:dyDescent="0.35">
      <c r="A24" s="113" t="s">
        <v>105</v>
      </c>
      <c r="B24" s="105">
        <v>0</v>
      </c>
      <c r="C24" s="106">
        <v>0</v>
      </c>
      <c r="D24" s="110">
        <v>0</v>
      </c>
      <c r="E24" s="111">
        <v>0</v>
      </c>
      <c r="F24" s="112"/>
      <c r="G24" s="252">
        <f>VLOOKUP(A24,'[1] Diesel'!$M$16:$P$36,'[1] Diesel'!$N$1-'[1] Diesel'!$L$1,FALSE)</f>
        <v>0</v>
      </c>
      <c r="H24" s="252">
        <f>VLOOKUP(A24,[1]Refrigerants!$M$15:$P$35,[1]Refrigerants!$N$1-[1]Refrigerants!$L$1,FALSE)</f>
        <v>0</v>
      </c>
      <c r="I24" s="253">
        <f>VLOOKUP(A24,[1]Refrigerants!$M$15:$Q$35,[1]Refrigerants!$Q$1-[1]Refrigerants!$L$1,FALSE)</f>
        <v>0</v>
      </c>
    </row>
    <row r="25" spans="1:9" x14ac:dyDescent="0.35">
      <c r="A25" s="113" t="s">
        <v>106</v>
      </c>
      <c r="B25" s="105">
        <v>0</v>
      </c>
      <c r="C25" s="106">
        <v>0</v>
      </c>
      <c r="D25" s="110">
        <v>0</v>
      </c>
      <c r="E25" s="111">
        <v>0</v>
      </c>
      <c r="F25" s="112"/>
      <c r="G25" s="252">
        <f>VLOOKUP(A25,'[1] Diesel'!$M$16:$P$36,'[1] Diesel'!$N$1-'[1] Diesel'!$L$1,FALSE)</f>
        <v>0</v>
      </c>
      <c r="H25" s="252">
        <f>VLOOKUP(A25,[1]Refrigerants!$M$15:$P$35,[1]Refrigerants!$N$1-[1]Refrigerants!$L$1,FALSE)</f>
        <v>0</v>
      </c>
      <c r="I25" s="253">
        <f>VLOOKUP(A25,[1]Refrigerants!$M$15:$Q$35,[1]Refrigerants!$Q$1-[1]Refrigerants!$L$1,FALSE)</f>
        <v>0</v>
      </c>
    </row>
    <row r="26" spans="1:9" x14ac:dyDescent="0.35">
      <c r="A26" s="104" t="s">
        <v>107</v>
      </c>
      <c r="B26" s="105">
        <v>0</v>
      </c>
      <c r="C26" s="106">
        <v>0</v>
      </c>
      <c r="D26" s="110">
        <v>0</v>
      </c>
      <c r="E26" s="111">
        <v>0</v>
      </c>
      <c r="F26" s="112"/>
      <c r="G26" s="252">
        <f>VLOOKUP(A26,'[1] Diesel'!$M$16:$P$36,'[1] Diesel'!$N$1-'[1] Diesel'!$L$1,FALSE)</f>
        <v>0</v>
      </c>
      <c r="H26" s="252">
        <f>VLOOKUP(A26,[1]Refrigerants!$M$15:$P$35,[1]Refrigerants!$N$1-[1]Refrigerants!$L$1,FALSE)</f>
        <v>11.5</v>
      </c>
      <c r="I26" s="253" t="str">
        <f>VLOOKUP(A26,[1]Refrigerants!$M$15:$Q$35,[1]Refrigerants!$Q$1-[1]Refrigerants!$L$1,FALSE)</f>
        <v xml:space="preserve">R410A </v>
      </c>
    </row>
    <row r="27" spans="1:9" x14ac:dyDescent="0.35">
      <c r="A27" s="104" t="s">
        <v>108</v>
      </c>
      <c r="B27" s="105">
        <v>0</v>
      </c>
      <c r="C27" s="106">
        <v>0</v>
      </c>
      <c r="D27" s="110">
        <v>0</v>
      </c>
      <c r="E27" s="111">
        <v>110</v>
      </c>
      <c r="F27" s="112" t="s">
        <v>135</v>
      </c>
      <c r="G27" s="252">
        <f>VLOOKUP(A27,'[1] Diesel'!$M$16:$P$36,'[1] Diesel'!$N$1-'[1] Diesel'!$L$1,FALSE)</f>
        <v>0</v>
      </c>
      <c r="H27" s="252">
        <f>VLOOKUP(A27,[1]Refrigerants!$M$15:$P$35,[1]Refrigerants!$N$1-[1]Refrigerants!$L$1,FALSE)</f>
        <v>0</v>
      </c>
      <c r="I27" s="253">
        <f>VLOOKUP(A27,[1]Refrigerants!$M$15:$Q$35,[1]Refrigerants!$Q$1-[1]Refrigerants!$L$1,FALSE)</f>
        <v>0</v>
      </c>
    </row>
    <row r="28" spans="1:9" x14ac:dyDescent="0.35">
      <c r="A28" s="104" t="s">
        <v>109</v>
      </c>
      <c r="B28" s="105">
        <v>0</v>
      </c>
      <c r="C28" s="106">
        <v>0</v>
      </c>
      <c r="D28" s="110">
        <v>0</v>
      </c>
      <c r="E28" s="111">
        <v>0</v>
      </c>
      <c r="F28" s="112"/>
      <c r="G28" s="252">
        <f>VLOOKUP(A28,'[1] Diesel'!$M$16:$P$36,'[1] Diesel'!$N$1-'[1] Diesel'!$L$1,FALSE)</f>
        <v>0</v>
      </c>
      <c r="H28" s="252">
        <f>VLOOKUP(A28,[1]Refrigerants!$M$15:$P$35,[1]Refrigerants!$N$1-[1]Refrigerants!$L$1,FALSE)</f>
        <v>0</v>
      </c>
      <c r="I28" s="253">
        <f>VLOOKUP(A28,[1]Refrigerants!$M$15:$Q$35,[1]Refrigerants!$Q$1-[1]Refrigerants!$L$1,FALSE)</f>
        <v>0</v>
      </c>
    </row>
    <row r="29" spans="1:9" x14ac:dyDescent="0.35">
      <c r="A29" s="104" t="s">
        <v>110</v>
      </c>
      <c r="B29" s="105">
        <v>2040</v>
      </c>
      <c r="C29" s="106">
        <v>0</v>
      </c>
      <c r="D29" s="110">
        <v>0</v>
      </c>
      <c r="E29" s="111">
        <v>0</v>
      </c>
      <c r="F29" s="112"/>
      <c r="G29" s="252">
        <f>VLOOKUP(A29,'[1] Diesel'!$M$16:$P$36,'[1] Diesel'!$N$1-'[1] Diesel'!$L$1,FALSE)</f>
        <v>0</v>
      </c>
      <c r="H29" s="252">
        <f>VLOOKUP(A29,[1]Refrigerants!$M$15:$P$35,[1]Refrigerants!$N$1-[1]Refrigerants!$L$1,FALSE)</f>
        <v>4</v>
      </c>
      <c r="I29" s="253" t="str">
        <f>VLOOKUP(A29,[1]Refrigerants!$M$15:$Q$35,[1]Refrigerants!$Q$1-[1]Refrigerants!$L$1,FALSE)</f>
        <v xml:space="preserve">R404A  </v>
      </c>
    </row>
    <row r="30" spans="1:9" x14ac:dyDescent="0.35">
      <c r="A30" s="104" t="s">
        <v>111</v>
      </c>
      <c r="B30" s="105">
        <v>0</v>
      </c>
      <c r="C30" s="106">
        <v>0</v>
      </c>
      <c r="D30" s="110">
        <v>0</v>
      </c>
      <c r="E30" s="111">
        <v>22</v>
      </c>
      <c r="F30" s="112" t="s">
        <v>135</v>
      </c>
      <c r="G30" s="252">
        <f>VLOOKUP(A30,'[1] Diesel'!$M$16:$P$36,'[1] Diesel'!$N$1-'[1] Diesel'!$L$1,FALSE)</f>
        <v>0</v>
      </c>
      <c r="H30" s="252">
        <f>VLOOKUP(A30,[1]Refrigerants!$M$15:$P$35,[1]Refrigerants!$N$1-[1]Refrigerants!$L$1,FALSE)</f>
        <v>0</v>
      </c>
      <c r="I30" s="253">
        <f>VLOOKUP(A30,[1]Refrigerants!$M$15:$Q$35,[1]Refrigerants!$Q$1-[1]Refrigerants!$L$1,FALSE)</f>
        <v>0</v>
      </c>
    </row>
    <row r="31" spans="1:9" x14ac:dyDescent="0.35">
      <c r="A31" s="114" t="s">
        <v>112</v>
      </c>
      <c r="B31" s="115">
        <v>0</v>
      </c>
      <c r="C31" s="116">
        <v>0</v>
      </c>
      <c r="D31" s="117">
        <v>184.1</v>
      </c>
      <c r="E31" s="118">
        <v>0</v>
      </c>
      <c r="F31" s="119"/>
      <c r="G31" s="254">
        <f>VLOOKUP(A31,'[1] Diesel'!$M$16:$P$36,'[1] Diesel'!$N$1-'[1] Diesel'!$L$1,FALSE)</f>
        <v>0</v>
      </c>
      <c r="H31" s="254">
        <f>VLOOKUP(A31,[1]Refrigerants!$M$15:$P$35,[1]Refrigerants!$N$1-[1]Refrigerants!$L$1,FALSE)</f>
        <v>0</v>
      </c>
      <c r="I31" s="255">
        <f>VLOOKUP(A31,[1]Refrigerants!$M$15:$Q$35,[1]Refrigerants!$Q$1-[1]Refrigerants!$L$1,FALSE)</f>
        <v>0</v>
      </c>
    </row>
    <row r="32" spans="1:9" x14ac:dyDescent="0.35">
      <c r="B32" s="23"/>
      <c r="C32" s="23"/>
      <c r="D32" s="23"/>
      <c r="E32" s="23"/>
      <c r="F32" s="23"/>
      <c r="G32" s="23"/>
      <c r="H32" s="23"/>
      <c r="I32" s="23"/>
    </row>
    <row r="33" spans="1:10" x14ac:dyDescent="0.35">
      <c r="A33" s="373" t="s">
        <v>125</v>
      </c>
      <c r="B33" s="373"/>
      <c r="C33" s="373"/>
      <c r="D33" s="373"/>
      <c r="E33" s="373"/>
      <c r="F33" s="373"/>
      <c r="G33"/>
      <c r="H33"/>
      <c r="I33"/>
    </row>
    <row r="34" spans="1:10" x14ac:dyDescent="0.35">
      <c r="A34" s="345" t="s">
        <v>136</v>
      </c>
      <c r="B34" s="345"/>
      <c r="C34" s="345"/>
      <c r="D34" s="345"/>
      <c r="E34" s="345"/>
      <c r="F34" s="345"/>
      <c r="G34"/>
      <c r="H34"/>
      <c r="I34"/>
    </row>
    <row r="35" spans="1:10" ht="27.75" customHeight="1" x14ac:dyDescent="0.35">
      <c r="A35" s="345" t="s">
        <v>126</v>
      </c>
      <c r="B35" s="345"/>
      <c r="C35" s="345"/>
      <c r="D35" s="345"/>
      <c r="E35" s="345"/>
      <c r="F35" s="345"/>
      <c r="G35"/>
      <c r="H35"/>
      <c r="I35"/>
    </row>
    <row r="36" spans="1:10" ht="14.5" customHeight="1" x14ac:dyDescent="0.35">
      <c r="A36" s="369" t="s">
        <v>127</v>
      </c>
      <c r="B36" s="369"/>
      <c r="C36" s="369"/>
      <c r="D36" s="369"/>
      <c r="E36" s="369"/>
      <c r="F36" s="369"/>
      <c r="G36"/>
      <c r="H36"/>
      <c r="I36"/>
    </row>
    <row r="37" spans="1:10" ht="14.5" customHeight="1" x14ac:dyDescent="0.35">
      <c r="A37" s="369" t="s">
        <v>128</v>
      </c>
      <c r="B37" s="369"/>
      <c r="C37" s="369"/>
      <c r="D37" s="369"/>
      <c r="E37" s="369"/>
      <c r="F37" s="369"/>
      <c r="G37"/>
      <c r="H37"/>
      <c r="I37"/>
    </row>
    <row r="38" spans="1:10" ht="28.4" customHeight="1" x14ac:dyDescent="0.35">
      <c r="A38" s="355" t="s">
        <v>115</v>
      </c>
      <c r="B38" s="355"/>
      <c r="C38" s="355"/>
      <c r="D38" s="355"/>
      <c r="E38" s="355"/>
      <c r="F38" s="355"/>
    </row>
    <row r="40" spans="1:10" x14ac:dyDescent="0.35">
      <c r="A40"/>
      <c r="B40"/>
      <c r="C40"/>
      <c r="D40"/>
      <c r="E40"/>
      <c r="F40"/>
      <c r="G40"/>
      <c r="H40"/>
      <c r="I40"/>
    </row>
    <row r="41" spans="1:10" x14ac:dyDescent="0.35">
      <c r="A41"/>
      <c r="B41"/>
      <c r="C41"/>
      <c r="D41"/>
      <c r="E41"/>
      <c r="F41"/>
      <c r="G41"/>
      <c r="H41"/>
      <c r="I41"/>
    </row>
    <row r="42" spans="1:10" x14ac:dyDescent="0.35">
      <c r="A42"/>
      <c r="B42"/>
      <c r="C42"/>
      <c r="D42"/>
      <c r="E42"/>
      <c r="F42"/>
      <c r="G42"/>
      <c r="H42"/>
      <c r="I42"/>
    </row>
    <row r="43" spans="1:10" x14ac:dyDescent="0.35">
      <c r="A43"/>
      <c r="B43"/>
      <c r="C43"/>
      <c r="D43"/>
      <c r="E43"/>
      <c r="F43"/>
      <c r="G43"/>
      <c r="H43"/>
      <c r="I43"/>
    </row>
    <row r="45" spans="1:10" x14ac:dyDescent="0.35">
      <c r="J45" s="17"/>
    </row>
  </sheetData>
  <sheetProtection algorithmName="SHA-512" hashValue="etighD8CUB4fBlbR9shThvTv5y1Iwrit5p/vhy41FBB0z+r0BfzSpeRHzA3sJdqj1Bocw43aJbohTZxGYzdS5w==" saltValue="2/qjTvvTR0DBj5jrCtTFmw==" spinCount="100000" sheet="1" formatCells="0" formatColumns="0" formatRows="0" insertColumns="0" insertRows="0" insertHyperlinks="0" deleteColumns="0" deleteRows="0" sort="0" autoFilter="0" pivotTables="0"/>
  <sortState xmlns:xlrd2="http://schemas.microsoft.com/office/spreadsheetml/2017/richdata2" ref="A13:E31">
    <sortCondition ref="A13:A31"/>
  </sortState>
  <mergeCells count="16">
    <mergeCell ref="A1:F1"/>
    <mergeCell ref="A33:F33"/>
    <mergeCell ref="D4:E4"/>
    <mergeCell ref="A4:A5"/>
    <mergeCell ref="A10:A11"/>
    <mergeCell ref="D10:F10"/>
    <mergeCell ref="F4:G4"/>
    <mergeCell ref="G10:I10"/>
    <mergeCell ref="A38:F38"/>
    <mergeCell ref="A2:I2"/>
    <mergeCell ref="A37:F37"/>
    <mergeCell ref="B4:C4"/>
    <mergeCell ref="B10:C10"/>
    <mergeCell ref="A35:F35"/>
    <mergeCell ref="A34:F34"/>
    <mergeCell ref="A36:F36"/>
  </mergeCells>
  <phoneticPr fontId="45" type="noConversion"/>
  <pageMargins left="0.7" right="0.7" top="0.75" bottom="0.75" header="0.3" footer="0.3"/>
  <pageSetup paperSize="9" orientation="portrait" horizontalDpi="300" verticalDpi="300"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770316-8F56-4AE0-B7B3-DB617FAE9941}">
  <sheetPr>
    <tabColor rgb="FF00C2CC"/>
  </sheetPr>
  <dimension ref="A1:P43"/>
  <sheetViews>
    <sheetView zoomScale="96" zoomScaleNormal="115" workbookViewId="0">
      <selection activeCell="A2" sqref="A2:H2"/>
    </sheetView>
  </sheetViews>
  <sheetFormatPr defaultColWidth="8.81640625" defaultRowHeight="14.5" x14ac:dyDescent="0.35"/>
  <cols>
    <col min="1" max="1" width="28.453125" style="20" customWidth="1"/>
    <col min="2" max="4" width="12.81640625" style="20" customWidth="1"/>
    <col min="5" max="5" width="13.81640625" style="20" customWidth="1"/>
    <col min="6" max="7" width="12.81640625" style="20" customWidth="1"/>
    <col min="8" max="8" width="13.81640625" style="20" customWidth="1"/>
    <col min="9" max="9" width="12.81640625" style="20" customWidth="1"/>
  </cols>
  <sheetData>
    <row r="1" spans="1:16" ht="20.149999999999999" customHeight="1" x14ac:dyDescent="0.35">
      <c r="A1" s="348" t="s">
        <v>137</v>
      </c>
      <c r="B1" s="348"/>
      <c r="C1" s="348"/>
      <c r="D1" s="53"/>
      <c r="E1" s="53"/>
      <c r="F1" s="53"/>
      <c r="G1" s="53"/>
      <c r="H1" s="53"/>
      <c r="I1" s="53"/>
      <c r="J1" s="24"/>
      <c r="K1" s="24"/>
      <c r="L1" s="24"/>
      <c r="M1" s="24"/>
      <c r="N1" s="24"/>
      <c r="O1" s="24"/>
      <c r="P1" s="24"/>
    </row>
    <row r="2" spans="1:16" ht="30" customHeight="1" x14ac:dyDescent="0.35">
      <c r="A2" s="327" t="s">
        <v>138</v>
      </c>
      <c r="B2" s="327"/>
      <c r="C2" s="327"/>
      <c r="D2" s="327"/>
      <c r="E2" s="327"/>
      <c r="F2" s="327"/>
      <c r="G2" s="327"/>
      <c r="H2" s="327"/>
      <c r="I2" s="321"/>
      <c r="J2" s="28"/>
      <c r="K2" s="28"/>
      <c r="L2" s="28"/>
      <c r="M2" s="28"/>
      <c r="N2" s="28"/>
      <c r="O2" s="28"/>
      <c r="P2" s="28"/>
    </row>
    <row r="3" spans="1:16" x14ac:dyDescent="0.35">
      <c r="A3" s="19"/>
    </row>
    <row r="4" spans="1:16" x14ac:dyDescent="0.35">
      <c r="A4" s="386" t="s">
        <v>81</v>
      </c>
      <c r="B4" s="384" t="s">
        <v>118</v>
      </c>
      <c r="C4" s="384"/>
      <c r="D4" s="394" t="s">
        <v>119</v>
      </c>
      <c r="E4" s="395"/>
      <c r="F4" s="390" t="s">
        <v>82</v>
      </c>
      <c r="G4" s="390"/>
      <c r="H4" s="391"/>
      <c r="I4"/>
    </row>
    <row r="5" spans="1:16" s="27" customFormat="1" ht="31.5" customHeight="1" x14ac:dyDescent="0.35">
      <c r="A5" s="387"/>
      <c r="B5" s="72" t="s">
        <v>139</v>
      </c>
      <c r="C5" s="72" t="s">
        <v>140</v>
      </c>
      <c r="D5" s="72" t="s">
        <v>139</v>
      </c>
      <c r="E5" s="72" t="s">
        <v>140</v>
      </c>
      <c r="F5" s="72" t="s">
        <v>139</v>
      </c>
      <c r="G5" s="72" t="s">
        <v>140</v>
      </c>
      <c r="H5" s="73" t="s">
        <v>122</v>
      </c>
    </row>
    <row r="6" spans="1:16" x14ac:dyDescent="0.35">
      <c r="A6" s="74" t="s">
        <v>85</v>
      </c>
      <c r="B6" s="76">
        <v>28907.114512799999</v>
      </c>
      <c r="C6" s="76">
        <v>50.939699566042421</v>
      </c>
      <c r="D6" s="75">
        <v>28390.879083199998</v>
      </c>
      <c r="E6" s="75">
        <v>52.397768363077432</v>
      </c>
      <c r="F6" s="237">
        <f>[1]IMH!$K$5</f>
        <v>26918.930695999999</v>
      </c>
      <c r="G6" s="237">
        <f>[1]IMH!$K$7</f>
        <v>55.598247944119315</v>
      </c>
      <c r="H6" s="238">
        <f>[1]IMH!$M$7</f>
        <v>6.108045592447664E-2</v>
      </c>
      <c r="I6"/>
    </row>
    <row r="7" spans="1:16" x14ac:dyDescent="0.35">
      <c r="A7" s="77" t="s">
        <v>86</v>
      </c>
      <c r="B7" s="76">
        <v>23026.348639600001</v>
      </c>
      <c r="C7" s="76">
        <v>50.420189929230837</v>
      </c>
      <c r="D7" s="75">
        <v>24492.225349699998</v>
      </c>
      <c r="E7" s="75">
        <v>53.448719739485483</v>
      </c>
      <c r="F7" s="237">
        <f>[1]ICPF!$K$5</f>
        <v>25088.094827500001</v>
      </c>
      <c r="G7" s="237">
        <f>[1]ICPF!$K$7</f>
        <v>52.696961611000404</v>
      </c>
      <c r="H7" s="238">
        <f>[1]ICPF!$M$7</f>
        <v>1.787148606288036E-2</v>
      </c>
      <c r="I7"/>
    </row>
    <row r="8" spans="1:16" x14ac:dyDescent="0.35">
      <c r="A8" s="78" t="s">
        <v>87</v>
      </c>
      <c r="B8" s="80">
        <v>8469.3229449999999</v>
      </c>
      <c r="C8" s="80">
        <v>47.208605389791991</v>
      </c>
      <c r="D8" s="79">
        <v>9216.0423241999997</v>
      </c>
      <c r="E8" s="79">
        <v>51.415465987899346</v>
      </c>
      <c r="F8" s="239">
        <f>[1]IGO!$K$5</f>
        <v>9908.2500589999981</v>
      </c>
      <c r="G8" s="239">
        <f>[1]IGO!$K$7</f>
        <v>55.344045828047896</v>
      </c>
      <c r="H8" s="240">
        <f>[1]IGO!$M$7</f>
        <v>7.6408523479552626E-2</v>
      </c>
      <c r="I8"/>
    </row>
    <row r="9" spans="1:16" x14ac:dyDescent="0.35">
      <c r="A9" s="33"/>
      <c r="B9" s="31"/>
      <c r="C9" s="31"/>
      <c r="D9" s="124"/>
      <c r="E9" s="125"/>
      <c r="F9" s="124"/>
      <c r="G9" s="125"/>
      <c r="H9" s="31"/>
      <c r="I9"/>
    </row>
    <row r="10" spans="1:16" x14ac:dyDescent="0.35">
      <c r="A10" s="388" t="s">
        <v>88</v>
      </c>
      <c r="B10" s="385" t="s">
        <v>118</v>
      </c>
      <c r="C10" s="385"/>
      <c r="D10" s="396" t="s">
        <v>119</v>
      </c>
      <c r="E10" s="397"/>
      <c r="F10" s="392" t="s">
        <v>82</v>
      </c>
      <c r="G10" s="392"/>
      <c r="H10" s="393"/>
      <c r="I10"/>
    </row>
    <row r="11" spans="1:16" s="27" customFormat="1" ht="31.5" customHeight="1" x14ac:dyDescent="0.35">
      <c r="A11" s="389"/>
      <c r="B11" s="100" t="s">
        <v>139</v>
      </c>
      <c r="C11" s="100" t="s">
        <v>140</v>
      </c>
      <c r="D11" s="100" t="s">
        <v>139</v>
      </c>
      <c r="E11" s="100" t="s">
        <v>140</v>
      </c>
      <c r="F11" s="100" t="s">
        <v>139</v>
      </c>
      <c r="G11" s="100" t="s">
        <v>140</v>
      </c>
      <c r="H11" s="126" t="s">
        <v>122</v>
      </c>
    </row>
    <row r="12" spans="1:16" x14ac:dyDescent="0.35">
      <c r="A12" s="127" t="s">
        <v>91</v>
      </c>
      <c r="B12" s="76">
        <v>1892.8958400000001</v>
      </c>
      <c r="C12" s="76">
        <v>64.826532052028469</v>
      </c>
      <c r="D12" s="128">
        <v>1823.1638299999997</v>
      </c>
      <c r="E12" s="75">
        <v>62.534989006767432</v>
      </c>
      <c r="F12" s="244">
        <f>VLOOKUP(A12,[1]Electricity!$A$6:$CG$25,[1]Electricity!$BE$2,FALSE)</f>
        <v>1874.2684399999998</v>
      </c>
      <c r="G12" s="237">
        <f>VLOOKUP(A12,[1]Electricity!$A$6:$CG$25,[1]Electricity!$BF$2,FALSE)</f>
        <v>64.264304474541404</v>
      </c>
      <c r="H12" s="245">
        <f>VLOOKUP(A12,[1]Electricity!$A$6:$CG$25,[1]Electricity!$BG$2,FALSE)</f>
        <v>2.7653566351260261E-2</v>
      </c>
      <c r="I12" s="27"/>
      <c r="J12" s="27"/>
    </row>
    <row r="13" spans="1:16" x14ac:dyDescent="0.35">
      <c r="A13" s="127" t="s">
        <v>93</v>
      </c>
      <c r="B13" s="76">
        <v>940.65940000000001</v>
      </c>
      <c r="C13" s="76">
        <v>35.209589758945945</v>
      </c>
      <c r="D13" s="128">
        <v>411.5957600000001</v>
      </c>
      <c r="E13" s="75" t="s">
        <v>123</v>
      </c>
      <c r="F13" s="244">
        <f>VLOOKUP(A13,[1]Electricity!$A$6:$CG$25,[1]Electricity!$BE$2,FALSE)</f>
        <v>390.16811999999999</v>
      </c>
      <c r="G13" s="237" t="str">
        <f>VLOOKUP(A13,[1]Electricity!$A$6:$CG$25,[1]Electricity!$BF$2,FALSE)</f>
        <v/>
      </c>
      <c r="H13" s="245" t="str">
        <f>VLOOKUP(A13,[1]Electricity!$A$6:$CG$25,[1]Electricity!$BG$2,FALSE)</f>
        <v/>
      </c>
      <c r="I13" s="27"/>
      <c r="J13" s="27"/>
    </row>
    <row r="14" spans="1:16" x14ac:dyDescent="0.35">
      <c r="A14" s="127" t="s">
        <v>94</v>
      </c>
      <c r="B14" s="76">
        <v>600.39470399999982</v>
      </c>
      <c r="C14" s="76">
        <v>52.105383634044088</v>
      </c>
      <c r="D14" s="128">
        <v>684.64699199999995</v>
      </c>
      <c r="E14" s="75">
        <v>59.452838013859221</v>
      </c>
      <c r="F14" s="244">
        <f>VLOOKUP(A14,[1]Electricity!$A$6:$CG$25,[1]Electricity!$BE$2,FALSE)</f>
        <v>456.17380800000001</v>
      </c>
      <c r="G14" s="237" t="str">
        <f>VLOOKUP(A14,[1]Electricity!$A$6:$CG$25,[1]Electricity!$BF$2,FALSE)</f>
        <v/>
      </c>
      <c r="H14" s="245" t="str">
        <f>VLOOKUP(A14,[1]Electricity!$A$6:$CG$25,[1]Electricity!$BG$2,FALSE)</f>
        <v/>
      </c>
      <c r="I14" s="27"/>
      <c r="J14" s="27"/>
    </row>
    <row r="15" spans="1:16" x14ac:dyDescent="0.35">
      <c r="A15" s="127" t="s">
        <v>95</v>
      </c>
      <c r="B15" s="76">
        <v>3618.5537630000008</v>
      </c>
      <c r="C15" s="76">
        <v>57.449124709662783</v>
      </c>
      <c r="D15" s="128">
        <v>3571.3479209999996</v>
      </c>
      <c r="E15" s="75">
        <v>56.699672170968334</v>
      </c>
      <c r="F15" s="244">
        <f>VLOOKUP(A15,[1]Electricity!$A$6:$CG$25,[1]Electricity!$BE$2,FALSE)</f>
        <v>3655.4299579999997</v>
      </c>
      <c r="G15" s="237">
        <f>VLOOKUP(A15,[1]Electricity!$A$6:$CG$25,[1]Electricity!$BF$2,FALSE)</f>
        <v>58.392050637764264</v>
      </c>
      <c r="H15" s="245">
        <f>VLOOKUP(A15,[1]Electricity!$A$6:$CG$25,[1]Electricity!$BG$2,FALSE)</f>
        <v>2.984811731702508E-2</v>
      </c>
      <c r="I15" s="27"/>
      <c r="J15" s="27"/>
    </row>
    <row r="16" spans="1:16" x14ac:dyDescent="0.35">
      <c r="A16" s="127" t="s">
        <v>96</v>
      </c>
      <c r="B16" s="76">
        <v>2574.4646499999999</v>
      </c>
      <c r="C16" s="76">
        <v>61.786953881747571</v>
      </c>
      <c r="D16" s="128">
        <v>2800.3238062</v>
      </c>
      <c r="E16" s="75">
        <v>67.207556284619884</v>
      </c>
      <c r="F16" s="244">
        <f>VLOOKUP(A16,[1]Electricity!$A$6:$CG$25,[1]Electricity!$BE$2,FALSE)</f>
        <v>3014.9497479999995</v>
      </c>
      <c r="G16" s="237">
        <f>VLOOKUP(A16,[1]Electricity!$A$6:$CG$25,[1]Electricity!$BF$2,FALSE)</f>
        <v>72.364293638316511</v>
      </c>
      <c r="H16" s="245">
        <f>VLOOKUP(A16,[1]Electricity!$A$6:$CG$25,[1]Electricity!$BG$2,FALSE)</f>
        <v>7.6728535283416166E-2</v>
      </c>
      <c r="I16" s="27"/>
      <c r="J16" s="27"/>
    </row>
    <row r="17" spans="1:10" x14ac:dyDescent="0.35">
      <c r="A17" s="127" t="s">
        <v>98</v>
      </c>
      <c r="B17" s="76">
        <v>1270.6895039999999</v>
      </c>
      <c r="C17" s="76">
        <v>46.609939916807882</v>
      </c>
      <c r="D17" s="128">
        <v>1415.5756800000001</v>
      </c>
      <c r="E17" s="75">
        <v>51.922579887907517</v>
      </c>
      <c r="F17" s="244">
        <f>VLOOKUP(A17,[1]Electricity!$A$6:$CG$25,[1]Electricity!$BE$2,FALSE)</f>
        <v>1566.0600400000003</v>
      </c>
      <c r="G17" s="237">
        <f>VLOOKUP(A17,[1]Electricity!$A$6:$CG$25,[1]Electricity!$BF$2,FALSE)</f>
        <v>57.283632359987863</v>
      </c>
      <c r="H17" s="245">
        <f>VLOOKUP(A17,[1]Electricity!$A$6:$CG$25,[1]Electricity!$BG$2,FALSE)</f>
        <v>0.1032508878344256</v>
      </c>
      <c r="I17" s="27"/>
      <c r="J17" s="27"/>
    </row>
    <row r="18" spans="1:10" x14ac:dyDescent="0.35">
      <c r="A18" s="127" t="s">
        <v>99</v>
      </c>
      <c r="B18" s="76">
        <v>1066.9276799999998</v>
      </c>
      <c r="C18" s="76">
        <v>52.288073394495406</v>
      </c>
      <c r="D18" s="128">
        <v>1050.8855699999999</v>
      </c>
      <c r="E18" s="75">
        <v>51.501880439896496</v>
      </c>
      <c r="F18" s="244">
        <f>VLOOKUP(A18,[1]Electricity!$A$6:$CG$25,[1]Electricity!$BE$2,FALSE)</f>
        <v>1155.7077299999999</v>
      </c>
      <c r="G18" s="237">
        <f>VLOOKUP(A18,[1]Electricity!$A$6:$CG$25,[1]Electricity!$BF$2,FALSE)</f>
        <v>56.6390128793225</v>
      </c>
      <c r="H18" s="245">
        <f>VLOOKUP(A18,[1]Electricity!$A$6:$CG$25,[1]Electricity!$BG$2,FALSE)</f>
        <v>9.9746502371328427E-2</v>
      </c>
      <c r="I18" s="27"/>
      <c r="J18" s="27"/>
    </row>
    <row r="19" spans="1:10" x14ac:dyDescent="0.35">
      <c r="A19" s="127" t="s">
        <v>100</v>
      </c>
      <c r="B19" s="76">
        <v>858.5870000000001</v>
      </c>
      <c r="C19" s="76">
        <v>34.642793737895424</v>
      </c>
      <c r="D19" s="128">
        <v>861.25600000000009</v>
      </c>
      <c r="E19" s="75">
        <v>34.750484183344092</v>
      </c>
      <c r="F19" s="244">
        <f>VLOOKUP(A19,[1]Electricity!$A$6:$CG$25,[1]Electricity!$BE$2,FALSE)</f>
        <v>953.24799999999993</v>
      </c>
      <c r="G19" s="237">
        <f>VLOOKUP(A19,[1]Electricity!$A$6:$CG$25,[1]Electricity!$BF$2,FALSE)</f>
        <v>38.469994753622011</v>
      </c>
      <c r="H19" s="245">
        <f>VLOOKUP(A19,[1]Electricity!$A$6:$CG$25,[1]Electricity!$BG$2,FALSE)</f>
        <v>0.10703478405232358</v>
      </c>
      <c r="I19" s="27"/>
      <c r="J19" s="27"/>
    </row>
    <row r="20" spans="1:10" x14ac:dyDescent="0.35">
      <c r="A20" s="127" t="s">
        <v>101</v>
      </c>
      <c r="B20" s="76">
        <v>1784.8073920000002</v>
      </c>
      <c r="C20" s="76">
        <v>45.786950773074892</v>
      </c>
      <c r="D20" s="128">
        <v>1908.1606310000002</v>
      </c>
      <c r="E20" s="75">
        <v>48.934598593120505</v>
      </c>
      <c r="F20" s="244">
        <f>VLOOKUP(A20,[1]Electricity!$A$6:$CG$25,[1]Electricity!$BE$2,FALSE)</f>
        <v>1979.6820330000005</v>
      </c>
      <c r="G20" s="237">
        <f>VLOOKUP(A20,[1]Electricity!$A$6:$CG$25,[1]Electricity!$BF$2,FALSE)</f>
        <v>51.817218983852953</v>
      </c>
      <c r="H20" s="245">
        <f>VLOOKUP(A20,[1]Electricity!$A$6:$CG$25,[1]Electricity!$BG$2,FALSE)</f>
        <v>5.8907612887575622E-2</v>
      </c>
      <c r="I20" s="27"/>
      <c r="J20" s="27"/>
    </row>
    <row r="21" spans="1:10" x14ac:dyDescent="0.35">
      <c r="A21" s="129" t="s">
        <v>102</v>
      </c>
      <c r="B21" s="130" t="s">
        <v>124</v>
      </c>
      <c r="C21" s="130" t="s">
        <v>124</v>
      </c>
      <c r="D21" s="128">
        <v>768.46290339999996</v>
      </c>
      <c r="E21" s="75" t="s">
        <v>123</v>
      </c>
      <c r="F21" s="244">
        <f>VLOOKUP(A21,[1]Electricity!$A$6:$CG$25,[1]Electricity!$BE$2,FALSE)</f>
        <v>1073.6530964999999</v>
      </c>
      <c r="G21" s="237">
        <f>VLOOKUP(A21,[1]Electricity!$A$6:$CG$25,[1]Electricity!$BF$2,FALSE)</f>
        <v>46.950021711562009</v>
      </c>
      <c r="H21" s="245" t="str">
        <f>VLOOKUP(A21,[1]Electricity!$A$6:$CG$25,[1]Electricity!$BG$2,FALSE)</f>
        <v/>
      </c>
      <c r="I21" s="27"/>
      <c r="J21" s="27"/>
    </row>
    <row r="22" spans="1:10" x14ac:dyDescent="0.35">
      <c r="A22" s="129" t="s">
        <v>103</v>
      </c>
      <c r="B22" s="130">
        <v>2700.2333168</v>
      </c>
      <c r="C22" s="130">
        <v>44.16627520408781</v>
      </c>
      <c r="D22" s="128">
        <v>2861.7030931000004</v>
      </c>
      <c r="E22" s="75">
        <v>46.822054348341844</v>
      </c>
      <c r="F22" s="244">
        <f>VLOOKUP(A22,[1]Electricity!$A$6:$CG$25,[1]Electricity!$BE$2,FALSE)</f>
        <v>2395.766545</v>
      </c>
      <c r="G22" s="237">
        <f>VLOOKUP(A22,[1]Electricity!$A$6:$CG$25,[1]Electricity!$BF$2,FALSE)</f>
        <v>39.431618236431717</v>
      </c>
      <c r="H22" s="245">
        <f>VLOOKUP(A22,[1]Electricity!$A$6:$CG$25,[1]Electricity!$BG$2,FALSE)</f>
        <v>-0.15784091951471269</v>
      </c>
      <c r="I22" s="27"/>
      <c r="J22" s="27"/>
    </row>
    <row r="23" spans="1:10" x14ac:dyDescent="0.35">
      <c r="A23" s="129" t="s">
        <v>104</v>
      </c>
      <c r="B23" s="130">
        <v>1735.9440340000003</v>
      </c>
      <c r="C23" s="130">
        <v>70.127819099943451</v>
      </c>
      <c r="D23" s="128">
        <v>1744.6495670000004</v>
      </c>
      <c r="E23" s="75">
        <v>70.479500969540297</v>
      </c>
      <c r="F23" s="244">
        <f>VLOOKUP(A23,[1]Electricity!$A$6:$CG$25,[1]Electricity!$BE$2,FALSE)</f>
        <v>1694.6629370000001</v>
      </c>
      <c r="G23" s="237">
        <f>VLOOKUP(A23,[1]Electricity!$A$6:$CG$25,[1]Electricity!$BF$2,FALSE)</f>
        <v>68.34971916592724</v>
      </c>
      <c r="H23" s="245">
        <f>VLOOKUP(A23,[1]Electricity!$A$6:$CG$25,[1]Electricity!$BG$2,FALSE)</f>
        <v>-3.021845748501395E-2</v>
      </c>
      <c r="I23" s="27"/>
      <c r="J23" s="27"/>
    </row>
    <row r="24" spans="1:10" x14ac:dyDescent="0.35">
      <c r="A24" s="127" t="s">
        <v>105</v>
      </c>
      <c r="B24" s="76">
        <v>1439.2976400000002</v>
      </c>
      <c r="C24" s="76">
        <v>56.084106424763874</v>
      </c>
      <c r="D24" s="128">
        <v>1530.5605599999999</v>
      </c>
      <c r="E24" s="75">
        <v>59.640284921599793</v>
      </c>
      <c r="F24" s="244">
        <f>VLOOKUP(A24,[1]Electricity!$A$6:$CG$25,[1]Electricity!$BE$2,FALSE)</f>
        <v>1748.7745999999997</v>
      </c>
      <c r="G24" s="237">
        <f>VLOOKUP(A24,[1]Electricity!$A$6:$CG$25,[1]Electricity!$BF$2,FALSE)</f>
        <v>68.915324503363436</v>
      </c>
      <c r="H24" s="245">
        <f>VLOOKUP(A24,[1]Electricity!$A$6:$CG$25,[1]Electricity!$BG$2,FALSE)</f>
        <v>0.15551635264580232</v>
      </c>
      <c r="I24" s="27"/>
      <c r="J24" s="27"/>
    </row>
    <row r="25" spans="1:10" x14ac:dyDescent="0.35">
      <c r="A25" s="127" t="s">
        <v>106</v>
      </c>
      <c r="B25" s="76">
        <v>1948.377575</v>
      </c>
      <c r="C25" s="76">
        <v>51.819103793657384</v>
      </c>
      <c r="D25" s="128">
        <v>2430.1564900000003</v>
      </c>
      <c r="E25" s="75">
        <v>64.901092030765952</v>
      </c>
      <c r="F25" s="244">
        <f>VLOOKUP(A25,[1]Electricity!$A$6:$CG$25,[1]Electricity!$BE$2,FALSE)</f>
        <v>2439.6370390000002</v>
      </c>
      <c r="G25" s="237">
        <f>VLOOKUP(A25,[1]Electricity!$A$6:$CG$25,[1]Electricity!$BF$2,FALSE)</f>
        <v>65.154284771926086</v>
      </c>
      <c r="H25" s="245">
        <f>VLOOKUP(A25,[1]Electricity!$A$6:$CG$25,[1]Electricity!$BG$2,FALSE)</f>
        <v>3.9012092591617087E-3</v>
      </c>
      <c r="I25" s="27"/>
      <c r="J25" s="27"/>
    </row>
    <row r="26" spans="1:10" x14ac:dyDescent="0.35">
      <c r="A26" s="127" t="s">
        <v>107</v>
      </c>
      <c r="B26" s="76">
        <v>1288.54098</v>
      </c>
      <c r="C26" s="76">
        <v>47.979899351537938</v>
      </c>
      <c r="D26" s="128">
        <v>1159.19004</v>
      </c>
      <c r="E26" s="75">
        <v>40.728597012156492</v>
      </c>
      <c r="F26" s="244">
        <f>VLOOKUP(A26,[1]Electricity!$A$6:$CG$25,[1]Electricity!$BE$2,FALSE)</f>
        <v>1253.1573260000002</v>
      </c>
      <c r="G26" s="237">
        <f>VLOOKUP(A26,[1]Electricity!$A$6:$CG$25,[1]Electricity!$BF$2,FALSE)</f>
        <v>45.268233023021779</v>
      </c>
      <c r="H26" s="245">
        <f>VLOOKUP(A26,[1]Electricity!$A$6:$CG$25,[1]Electricity!$BG$2,FALSE)</f>
        <v>0.11146065280643769</v>
      </c>
      <c r="I26" s="27"/>
      <c r="J26" s="27"/>
    </row>
    <row r="27" spans="1:10" x14ac:dyDescent="0.35">
      <c r="A27" s="127" t="s">
        <v>108</v>
      </c>
      <c r="B27" s="76">
        <v>1519.2066657999999</v>
      </c>
      <c r="C27" s="76">
        <v>40.448754108224961</v>
      </c>
      <c r="D27" s="128">
        <v>1671.59726</v>
      </c>
      <c r="E27" s="75">
        <v>44.506022806844719</v>
      </c>
      <c r="F27" s="244">
        <f>VLOOKUP(A27,[1]Electricity!$A$6:$CG$25,[1]Electricity!$BE$2,FALSE)</f>
        <v>1797.6483499999999</v>
      </c>
      <c r="G27" s="237">
        <f>VLOOKUP(A27,[1]Electricity!$A$6:$CG$25,[1]Electricity!$BF$2,FALSE)</f>
        <v>47.922465317395151</v>
      </c>
      <c r="H27" s="245">
        <f>VLOOKUP(A27,[1]Electricity!$A$6:$CG$25,[1]Electricity!$BG$2,FALSE)</f>
        <v>7.6763599510514036E-2</v>
      </c>
      <c r="I27" s="27"/>
      <c r="J27" s="27"/>
    </row>
    <row r="28" spans="1:10" x14ac:dyDescent="0.35">
      <c r="A28" s="127" t="s">
        <v>109</v>
      </c>
      <c r="B28" s="76">
        <v>54.907569999999993</v>
      </c>
      <c r="C28" s="76">
        <v>38.612918424753857</v>
      </c>
      <c r="D28" s="128">
        <v>43.585208000000002</v>
      </c>
      <c r="E28" s="75">
        <v>30.650638537271451</v>
      </c>
      <c r="F28" s="244">
        <f>VLOOKUP(A28,[1]Electricity!$A$6:$CG$25,[1]Electricity!$BE$2,FALSE)</f>
        <v>46.527483999999994</v>
      </c>
      <c r="G28" s="237">
        <f>VLOOKUP(A28,[1]Electricity!$A$6:$CG$25,[1]Electricity!$BF$2,FALSE)</f>
        <v>32.71974964838256</v>
      </c>
      <c r="H28" s="245">
        <f>VLOOKUP(A28,[1]Electricity!$A$6:$CG$25,[1]Electricity!$BG$2,FALSE)</f>
        <v>6.7506297090517364E-2</v>
      </c>
      <c r="I28" s="27"/>
      <c r="J28" s="27"/>
    </row>
    <row r="29" spans="1:10" x14ac:dyDescent="0.35">
      <c r="A29" s="127" t="s">
        <v>110</v>
      </c>
      <c r="B29" s="76">
        <v>1440.2554</v>
      </c>
      <c r="C29" s="76">
        <v>26.63800013686545</v>
      </c>
      <c r="D29" s="128">
        <v>1404.115898</v>
      </c>
      <c r="E29" s="75">
        <v>25.969588090486557</v>
      </c>
      <c r="F29" s="244">
        <f>VLOOKUP(A29,[1]Electricity!$A$6:$CG$25,[1]Electricity!$BE$2,FALSE)</f>
        <v>1549.1809419999997</v>
      </c>
      <c r="G29" s="237">
        <f>VLOOKUP(A29,[1]Electricity!$A$6:$CG$25,[1]Electricity!$BF$2,FALSE)</f>
        <v>28.613240749804678</v>
      </c>
      <c r="H29" s="245">
        <f>VLOOKUP(A29,[1]Electricity!$A$6:$CG$25,[1]Electricity!$BG$2,FALSE)</f>
        <v>0.10179802044247954</v>
      </c>
      <c r="I29" s="27"/>
      <c r="J29" s="27"/>
    </row>
    <row r="30" spans="1:10" x14ac:dyDescent="0.35">
      <c r="A30" s="127" t="s">
        <v>111</v>
      </c>
      <c r="B30" s="76">
        <v>1031.05196</v>
      </c>
      <c r="C30" s="76">
        <v>70.630156392357819</v>
      </c>
      <c r="D30" s="128">
        <v>982.8904</v>
      </c>
      <c r="E30" s="75">
        <v>67.145578008225058</v>
      </c>
      <c r="F30" s="244">
        <f>VLOOKUP(A30,[1]Electricity!$A$6:$CG$25,[1]Electricity!$BE$2,FALSE)</f>
        <v>1052.35706</v>
      </c>
      <c r="G30" s="237">
        <f>VLOOKUP(A30,[1]Electricity!$A$6:$CG$25,[1]Electricity!$BF$2,FALSE)</f>
        <v>72.146455602479023</v>
      </c>
      <c r="H30" s="245">
        <f>VLOOKUP(A30,[1]Electricity!$A$6:$CG$25,[1]Electricity!$BG$2,FALSE)</f>
        <v>7.4478137542302258E-2</v>
      </c>
      <c r="I30" s="27"/>
      <c r="J30" s="27"/>
    </row>
    <row r="31" spans="1:10" x14ac:dyDescent="0.35">
      <c r="A31" s="131" t="s">
        <v>112</v>
      </c>
      <c r="B31" s="133">
        <v>2545.4548199999999</v>
      </c>
      <c r="C31" s="133">
        <v>64.812886420752704</v>
      </c>
      <c r="D31" s="134">
        <v>2635.7025200000003</v>
      </c>
      <c r="E31" s="132">
        <v>67.110791645342076</v>
      </c>
      <c r="F31" s="256">
        <f>VLOOKUP(A31,[1]Electricity!$A$6:$CG$25,[1]Electricity!$BE$2,FALSE)</f>
        <v>2730.9341200000003</v>
      </c>
      <c r="G31" s="257">
        <f>VLOOKUP(A31,[1]Electricity!$A$6:$CG$25,[1]Electricity!$BF$2,FALSE)</f>
        <v>69.535597941635558</v>
      </c>
      <c r="H31" s="258">
        <f>VLOOKUP(A31,[1]Electricity!$A$6:$CG$25,[1]Electricity!$BG$2,FALSE)</f>
        <v>3.6131391641269328E-2</v>
      </c>
      <c r="I31" s="27"/>
      <c r="J31" s="27"/>
    </row>
    <row r="33" spans="1:9" x14ac:dyDescent="0.35">
      <c r="A33" s="71" t="s">
        <v>113</v>
      </c>
      <c r="B33" s="33"/>
      <c r="C33" s="33"/>
      <c r="D33" s="135"/>
      <c r="E33" s="135"/>
      <c r="F33" s="135"/>
      <c r="G33" s="135"/>
      <c r="H33" s="135"/>
      <c r="I33" s="135"/>
    </row>
    <row r="34" spans="1:9" x14ac:dyDescent="0.35">
      <c r="A34" s="369" t="s">
        <v>126</v>
      </c>
      <c r="B34" s="369"/>
      <c r="C34" s="369"/>
      <c r="D34" s="369"/>
      <c r="E34" s="369"/>
      <c r="F34" s="369"/>
      <c r="G34" s="30"/>
      <c r="H34" s="30"/>
      <c r="I34"/>
    </row>
    <row r="35" spans="1:9" x14ac:dyDescent="0.35">
      <c r="A35" s="369" t="s">
        <v>127</v>
      </c>
      <c r="B35" s="369"/>
      <c r="C35" s="369"/>
      <c r="D35" s="369"/>
      <c r="E35" s="369"/>
      <c r="F35" s="369"/>
      <c r="G35" s="30"/>
      <c r="H35" s="30"/>
      <c r="I35"/>
    </row>
    <row r="36" spans="1:9" x14ac:dyDescent="0.35">
      <c r="A36" s="369" t="s">
        <v>128</v>
      </c>
      <c r="B36" s="369"/>
      <c r="C36" s="369"/>
      <c r="D36" s="369"/>
      <c r="E36" s="369"/>
      <c r="F36" s="369"/>
      <c r="G36" s="30"/>
      <c r="H36" s="30"/>
      <c r="I36"/>
    </row>
    <row r="37" spans="1:9" ht="28.75" customHeight="1" x14ac:dyDescent="0.35">
      <c r="A37" s="355" t="s">
        <v>115</v>
      </c>
      <c r="B37" s="355"/>
      <c r="C37" s="355"/>
      <c r="D37" s="355"/>
      <c r="E37" s="355"/>
      <c r="F37" s="355"/>
      <c r="G37" s="124"/>
      <c r="H37" s="31"/>
      <c r="I37" s="31"/>
    </row>
    <row r="38" spans="1:9" x14ac:dyDescent="0.35">
      <c r="C38" s="51"/>
      <c r="D38" s="51"/>
      <c r="G38" s="51"/>
    </row>
    <row r="39" spans="1:9" x14ac:dyDescent="0.35">
      <c r="C39" s="51"/>
      <c r="D39" s="51"/>
      <c r="G39" s="51"/>
    </row>
    <row r="40" spans="1:9" x14ac:dyDescent="0.35">
      <c r="C40" s="51"/>
      <c r="D40" s="51"/>
      <c r="G40" s="51"/>
    </row>
    <row r="41" spans="1:9" x14ac:dyDescent="0.35">
      <c r="C41" s="51"/>
      <c r="D41" s="51"/>
      <c r="G41" s="51"/>
    </row>
    <row r="42" spans="1:9" x14ac:dyDescent="0.35">
      <c r="C42" s="51"/>
      <c r="D42" s="51"/>
      <c r="G42" s="51"/>
    </row>
    <row r="43" spans="1:9" x14ac:dyDescent="0.35">
      <c r="C43" s="51"/>
      <c r="D43" s="51"/>
      <c r="G43" s="51"/>
    </row>
  </sheetData>
  <sheetProtection algorithmName="SHA-512" hashValue="AA0TUuBFTyM9eAXFBlUtxhKy3u5QGI9Ticx19hoVtNd0T1O+i2LGECUTNziKDGB+lEQQvbbULRSWFu9i+rsmuw==" saltValue="ifm5benKFWvBw8aSX8JGIw==" spinCount="100000" sheet="1" formatCells="0" formatColumns="0" formatRows="0" insertColumns="0" insertRows="0" insertHyperlinks="0" deleteColumns="0" deleteRows="0" sort="0" autoFilter="0" pivotTables="0"/>
  <sortState xmlns:xlrd2="http://schemas.microsoft.com/office/spreadsheetml/2017/richdata2" ref="A12:C31">
    <sortCondition ref="A12:A31"/>
  </sortState>
  <mergeCells count="14">
    <mergeCell ref="A37:F37"/>
    <mergeCell ref="A2:H2"/>
    <mergeCell ref="A36:F36"/>
    <mergeCell ref="A1:C1"/>
    <mergeCell ref="B4:C4"/>
    <mergeCell ref="B10:C10"/>
    <mergeCell ref="A4:A5"/>
    <mergeCell ref="A10:A11"/>
    <mergeCell ref="F4:H4"/>
    <mergeCell ref="F10:H10"/>
    <mergeCell ref="A34:F34"/>
    <mergeCell ref="A35:F35"/>
    <mergeCell ref="D4:E4"/>
    <mergeCell ref="D10:E10"/>
  </mergeCells>
  <pageMargins left="0.7" right="0.7" top="0.75" bottom="0.75" header="0.3" footer="0.3"/>
  <pageSetup paperSize="9"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1BCB36-E13F-4986-BAB3-040DBAF4B781}">
  <sheetPr>
    <tabColor rgb="FF00C2CC"/>
  </sheetPr>
  <dimension ref="A1:R39"/>
  <sheetViews>
    <sheetView zoomScale="88" zoomScaleNormal="115" workbookViewId="0">
      <selection activeCell="A2" sqref="A2:H2"/>
    </sheetView>
  </sheetViews>
  <sheetFormatPr defaultColWidth="8.81640625" defaultRowHeight="14.5" x14ac:dyDescent="0.35"/>
  <cols>
    <col min="1" max="1" width="28.453125" style="24" customWidth="1"/>
    <col min="2" max="9" width="13.81640625" style="24" customWidth="1"/>
  </cols>
  <sheetData>
    <row r="1" spans="1:18" ht="21" customHeight="1" x14ac:dyDescent="0.35">
      <c r="A1" s="348" t="s">
        <v>141</v>
      </c>
      <c r="B1" s="348"/>
      <c r="C1" s="348"/>
      <c r="D1" s="53"/>
      <c r="E1" s="53"/>
      <c r="F1" s="53"/>
      <c r="G1" s="53"/>
      <c r="H1" s="53"/>
      <c r="I1" s="53"/>
      <c r="J1" s="24"/>
      <c r="K1" s="24"/>
      <c r="L1" s="24"/>
      <c r="M1" s="24"/>
      <c r="N1" s="24"/>
      <c r="O1" s="24"/>
      <c r="P1" s="24"/>
      <c r="Q1" s="24"/>
      <c r="R1" s="24"/>
    </row>
    <row r="2" spans="1:18" ht="22" customHeight="1" x14ac:dyDescent="0.35">
      <c r="A2" s="327" t="s">
        <v>142</v>
      </c>
      <c r="B2" s="327"/>
      <c r="C2" s="327"/>
      <c r="D2" s="327"/>
      <c r="E2" s="327"/>
      <c r="F2" s="327"/>
      <c r="G2" s="327"/>
      <c r="H2" s="327"/>
      <c r="I2" s="321"/>
      <c r="J2" s="28"/>
      <c r="K2" s="28"/>
      <c r="L2" s="28"/>
      <c r="M2" s="28"/>
      <c r="N2" s="28"/>
      <c r="O2" s="28"/>
      <c r="P2" s="28"/>
      <c r="Q2" s="28"/>
      <c r="R2" s="28"/>
    </row>
    <row r="3" spans="1:18" x14ac:dyDescent="0.35">
      <c r="A3" s="25"/>
    </row>
    <row r="4" spans="1:18" x14ac:dyDescent="0.35">
      <c r="A4" s="363" t="s">
        <v>81</v>
      </c>
      <c r="B4" s="398" t="s">
        <v>118</v>
      </c>
      <c r="C4" s="398"/>
      <c r="D4" s="401" t="s">
        <v>119</v>
      </c>
      <c r="E4" s="402"/>
      <c r="F4" s="399" t="s">
        <v>119</v>
      </c>
      <c r="G4" s="399"/>
      <c r="H4" s="400"/>
      <c r="I4"/>
    </row>
    <row r="5" spans="1:18" ht="32.9" customHeight="1" x14ac:dyDescent="0.35">
      <c r="A5" s="364"/>
      <c r="B5" s="72" t="s">
        <v>143</v>
      </c>
      <c r="C5" s="72" t="s">
        <v>144</v>
      </c>
      <c r="D5" s="72" t="s">
        <v>143</v>
      </c>
      <c r="E5" s="72" t="s">
        <v>144</v>
      </c>
      <c r="F5" s="72" t="s">
        <v>143</v>
      </c>
      <c r="G5" s="72" t="s">
        <v>144</v>
      </c>
      <c r="H5" s="73" t="s">
        <v>122</v>
      </c>
      <c r="I5"/>
    </row>
    <row r="6" spans="1:18" x14ac:dyDescent="0.35">
      <c r="A6" s="137" t="s">
        <v>85</v>
      </c>
      <c r="B6" s="139">
        <v>198208.95440000002</v>
      </c>
      <c r="C6" s="139">
        <v>349.28095586865328</v>
      </c>
      <c r="D6" s="138">
        <v>223210.96010000008</v>
      </c>
      <c r="E6" s="138">
        <v>423.69218639018032</v>
      </c>
      <c r="F6" s="259">
        <f>[1]IMH!$K$52</f>
        <v>243783.63460000002</v>
      </c>
      <c r="G6" s="259">
        <f>[1]IMH!$K$54</f>
        <v>504.70437495573856</v>
      </c>
      <c r="H6" s="260">
        <f>[1]IMH!$M$54</f>
        <v>0.1912052928230159</v>
      </c>
      <c r="I6"/>
    </row>
    <row r="7" spans="1:18" x14ac:dyDescent="0.35">
      <c r="A7" s="140" t="s">
        <v>86</v>
      </c>
      <c r="B7" s="139">
        <v>162078.54759999999</v>
      </c>
      <c r="C7" s="139">
        <v>354.89913235274628</v>
      </c>
      <c r="D7" s="138">
        <v>192144.72535714289</v>
      </c>
      <c r="E7" s="138">
        <v>419.31222779477383</v>
      </c>
      <c r="F7" s="259">
        <f>[1]ICPF!$K$55</f>
        <v>241701.73010000002</v>
      </c>
      <c r="G7" s="259">
        <f>[1]ICPF!$K$57</f>
        <v>509.30984558555525</v>
      </c>
      <c r="H7" s="260">
        <f>[1]ICPF!$M$57</f>
        <v>0.24695823833739916</v>
      </c>
      <c r="I7"/>
    </row>
    <row r="8" spans="1:18" x14ac:dyDescent="0.35">
      <c r="A8" s="141" t="s">
        <v>87</v>
      </c>
      <c r="B8" s="143">
        <v>64733.557199999996</v>
      </c>
      <c r="C8" s="143">
        <v>360.82942841806204</v>
      </c>
      <c r="D8" s="142">
        <v>73836.871899999998</v>
      </c>
      <c r="E8" s="142">
        <v>411.92922539631178</v>
      </c>
      <c r="F8" s="261">
        <f>[1]IGO!$K$55</f>
        <v>94916.970100000006</v>
      </c>
      <c r="G8" s="261">
        <f>[1]IGO!$K$57</f>
        <v>530.17325075504061</v>
      </c>
      <c r="H8" s="262">
        <f>[1]IGO!$M$57</f>
        <v>0.28704937175789791</v>
      </c>
      <c r="I8"/>
    </row>
    <row r="9" spans="1:18" x14ac:dyDescent="0.35">
      <c r="A9" s="144"/>
      <c r="B9" s="145"/>
      <c r="C9" s="145"/>
      <c r="D9" s="145"/>
      <c r="E9" s="145"/>
      <c r="F9" s="145"/>
      <c r="G9" s="145"/>
      <c r="H9" s="145"/>
      <c r="I9"/>
    </row>
    <row r="10" spans="1:18" x14ac:dyDescent="0.35">
      <c r="A10" s="365" t="s">
        <v>88</v>
      </c>
      <c r="B10" s="398" t="s">
        <v>118</v>
      </c>
      <c r="C10" s="398"/>
      <c r="D10" s="403" t="s">
        <v>119</v>
      </c>
      <c r="E10" s="404"/>
      <c r="F10" s="399" t="s">
        <v>119</v>
      </c>
      <c r="G10" s="399"/>
      <c r="H10" s="400"/>
      <c r="I10"/>
    </row>
    <row r="11" spans="1:18" ht="32.9" customHeight="1" x14ac:dyDescent="0.35">
      <c r="A11" s="377"/>
      <c r="B11" s="100" t="s">
        <v>143</v>
      </c>
      <c r="C11" s="100" t="s">
        <v>144</v>
      </c>
      <c r="D11" s="100" t="s">
        <v>143</v>
      </c>
      <c r="E11" s="100" t="s">
        <v>144</v>
      </c>
      <c r="F11" s="100" t="s">
        <v>143</v>
      </c>
      <c r="G11" s="100" t="s">
        <v>144</v>
      </c>
      <c r="H11" s="126" t="s">
        <v>122</v>
      </c>
      <c r="I11"/>
    </row>
    <row r="12" spans="1:18" x14ac:dyDescent="0.35">
      <c r="A12" s="104" t="s">
        <v>91</v>
      </c>
      <c r="B12" s="139">
        <v>8116.1723999999995</v>
      </c>
      <c r="C12" s="139">
        <v>277.95682103056907</v>
      </c>
      <c r="D12" s="146">
        <v>10019.1613</v>
      </c>
      <c r="E12" s="138">
        <v>343.6598134751992</v>
      </c>
      <c r="F12" s="263">
        <f>VLOOKUP(A12,[1]Water!$A$6:$AO$25,[1]Water!$AI$2,FALSE)</f>
        <v>11207.010700000001</v>
      </c>
      <c r="G12" s="259">
        <f>VLOOKUP(A12,[1]Water!$A$6:$AO$25,[1]Water!$AJ$2,FALSE)</f>
        <v>384.26232470426885</v>
      </c>
      <c r="H12" s="264">
        <f>VLOOKUP(A12,[1]Water!$A$6:$AO$25,[1]Water!$AK$2,FALSE)</f>
        <v>0.1181473935473687</v>
      </c>
      <c r="I12"/>
    </row>
    <row r="13" spans="1:18" x14ac:dyDescent="0.35">
      <c r="A13" s="104" t="s">
        <v>93</v>
      </c>
      <c r="B13" s="139">
        <v>4625.3272000000006</v>
      </c>
      <c r="C13" s="139">
        <v>173.1294804611469</v>
      </c>
      <c r="D13" s="146">
        <v>3257.1571000000004</v>
      </c>
      <c r="E13" s="138" t="s">
        <v>123</v>
      </c>
      <c r="F13" s="263">
        <f>VLOOKUP(A13,[1]Water!$A$6:$AO$25,[1]Water!$AI$2,FALSE)</f>
        <v>3467.2679000000003</v>
      </c>
      <c r="G13" s="259" t="str">
        <f>VLOOKUP(A13,[1]Water!$A$6:$AO$25,[1]Water!$AJ$2,FALSE)</f>
        <v/>
      </c>
      <c r="H13" s="264" t="str">
        <f>VLOOKUP(A13,[1]Water!$A$6:$AO$25,[1]Water!$AK$2,FALSE)</f>
        <v/>
      </c>
      <c r="I13"/>
    </row>
    <row r="14" spans="1:18" x14ac:dyDescent="0.35">
      <c r="A14" s="104" t="s">
        <v>94</v>
      </c>
      <c r="B14" s="139">
        <v>5303.6081999999997</v>
      </c>
      <c r="C14" s="139">
        <v>460.27477934859013</v>
      </c>
      <c r="D14" s="146">
        <v>6259.2623999999987</v>
      </c>
      <c r="E14" s="138">
        <v>543.53691450007818</v>
      </c>
      <c r="F14" s="263">
        <f>VLOOKUP(A14,[1]Water!$A$6:$AO$25,[1]Water!$AI$2,FALSE)</f>
        <v>3637.1527999999998</v>
      </c>
      <c r="G14" s="259" t="str">
        <f>VLOOKUP(A14,[1]Water!$A$6:$AO$25,[1]Water!$AJ$2,FALSE)</f>
        <v/>
      </c>
      <c r="H14" s="264" t="str">
        <f>VLOOKUP(A14,[1]Water!$A$6:$AO$25,[1]Water!$AK$2,FALSE)</f>
        <v/>
      </c>
      <c r="I14"/>
    </row>
    <row r="15" spans="1:18" x14ac:dyDescent="0.35">
      <c r="A15" s="104" t="s">
        <v>95</v>
      </c>
      <c r="B15" s="139">
        <v>21715</v>
      </c>
      <c r="C15" s="139">
        <v>344.75313199051874</v>
      </c>
      <c r="D15" s="146">
        <v>26500.795700000002</v>
      </c>
      <c r="E15" s="138">
        <v>420.73370102767075</v>
      </c>
      <c r="F15" s="263">
        <f>VLOOKUP(A15,[1]Water!$A$6:$AO$25,[1]Water!$AI$2,FALSE)</f>
        <v>26722.423599999998</v>
      </c>
      <c r="G15" s="259">
        <f>VLOOKUP(A15,[1]Water!$A$6:$AO$25,[1]Water!$AJ$2,FALSE)</f>
        <v>426.86554795012893</v>
      </c>
      <c r="H15" s="264">
        <f>VLOOKUP(A15,[1]Water!$A$6:$AO$25,[1]Water!$AK$2,FALSE)</f>
        <v>1.4574175796901345E-2</v>
      </c>
      <c r="I15"/>
    </row>
    <row r="16" spans="1:18" x14ac:dyDescent="0.35">
      <c r="A16" s="104" t="s">
        <v>96</v>
      </c>
      <c r="B16" s="139">
        <v>15247.633400000002</v>
      </c>
      <c r="C16" s="139">
        <v>365.94203058550215</v>
      </c>
      <c r="D16" s="146">
        <v>21460.166100000006</v>
      </c>
      <c r="E16" s="138">
        <v>515.04233826451764</v>
      </c>
      <c r="F16" s="263">
        <f>VLOOKUP(A16,[1]Water!$A$6:$AO$25,[1]Water!$AI$2,FALSE)</f>
        <v>23614.876800000002</v>
      </c>
      <c r="G16" s="259">
        <f>VLOOKUP(A16,[1]Water!$A$6:$AO$25,[1]Water!$AJ$2,FALSE)</f>
        <v>566.80012000912075</v>
      </c>
      <c r="H16" s="264">
        <f>VLOOKUP(A16,[1]Water!$A$6:$AO$25,[1]Water!$AK$2,FALSE)</f>
        <v>0.10049228558375556</v>
      </c>
      <c r="I16"/>
    </row>
    <row r="17" spans="1:9" x14ac:dyDescent="0.35">
      <c r="A17" s="104" t="s">
        <v>98</v>
      </c>
      <c r="B17" s="139">
        <v>8282.5465000000004</v>
      </c>
      <c r="C17" s="139">
        <v>303.81064257470052</v>
      </c>
      <c r="D17" s="146">
        <v>9924.9341999999979</v>
      </c>
      <c r="E17" s="138">
        <v>364.04142580474769</v>
      </c>
      <c r="F17" s="263">
        <f>VLOOKUP(A17,[1]Water!$A$6:$AO$25,[1]Water!$AI$2,FALSE)</f>
        <v>12301.6702</v>
      </c>
      <c r="G17" s="259">
        <f>VLOOKUP(A17,[1]Water!$A$6:$AO$25,[1]Water!$AJ$2,FALSE)</f>
        <v>449.97275656852742</v>
      </c>
      <c r="H17" s="264">
        <f>VLOOKUP(A17,[1]Water!$A$6:$AO$25,[1]Water!$AK$2,FALSE)</f>
        <v>0.23604822053924357</v>
      </c>
      <c r="I17"/>
    </row>
    <row r="18" spans="1:9" x14ac:dyDescent="0.35">
      <c r="A18" s="104" t="s">
        <v>99</v>
      </c>
      <c r="B18" s="139">
        <v>12579.326699999998</v>
      </c>
      <c r="C18" s="139">
        <v>616.48860562220636</v>
      </c>
      <c r="D18" s="146">
        <v>10585.780599999998</v>
      </c>
      <c r="E18" s="138">
        <v>518.78874578530531</v>
      </c>
      <c r="F18" s="263">
        <f>VLOOKUP(A18,[1]Water!$A$6:$AO$25,[1]Water!$AI$2,FALSE)</f>
        <v>11478.457199999999</v>
      </c>
      <c r="G18" s="259">
        <f>VLOOKUP(A18,[1]Water!$A$6:$AO$25,[1]Water!$AJ$2,FALSE)</f>
        <v>562.53710891554931</v>
      </c>
      <c r="H18" s="264">
        <f>VLOOKUP(A18,[1]Water!$A$6:$AO$25,[1]Water!$AK$2,FALSE)</f>
        <v>8.4327895478960135E-2</v>
      </c>
      <c r="I18"/>
    </row>
    <row r="19" spans="1:9" x14ac:dyDescent="0.35">
      <c r="A19" s="104" t="s">
        <v>100</v>
      </c>
      <c r="B19" s="139">
        <v>10389.136699999999</v>
      </c>
      <c r="C19" s="139">
        <v>419.18724580374436</v>
      </c>
      <c r="D19" s="146">
        <v>14941.806799999998</v>
      </c>
      <c r="E19" s="138">
        <v>602.88116526791464</v>
      </c>
      <c r="F19" s="263">
        <f>VLOOKUP(A19,[1]Water!$A$6:$AO$25,[1]Water!$AI$2,FALSE)</f>
        <v>12214.870999999999</v>
      </c>
      <c r="G19" s="259">
        <f>VLOOKUP(A19,[1]Water!$A$6:$AO$25,[1]Water!$AJ$2,FALSE)</f>
        <v>492.95254045764557</v>
      </c>
      <c r="H19" s="264">
        <f>VLOOKUP(A19,[1]Water!$A$6:$AO$25,[1]Water!$AK$2,FALSE)</f>
        <v>-0.182338794348332</v>
      </c>
      <c r="I19"/>
    </row>
    <row r="20" spans="1:9" x14ac:dyDescent="0.35">
      <c r="A20" s="104" t="s">
        <v>101</v>
      </c>
      <c r="B20" s="139">
        <v>16435.308499999999</v>
      </c>
      <c r="C20" s="139">
        <v>421.62681788680038</v>
      </c>
      <c r="D20" s="146">
        <v>16577.222600000001</v>
      </c>
      <c r="E20" s="138">
        <v>425.12130296634621</v>
      </c>
      <c r="F20" s="263">
        <f>VLOOKUP(A20,[1]Water!$A$6:$AO$25,[1]Water!$AI$2,FALSE)</f>
        <v>26280.175000000003</v>
      </c>
      <c r="G20" s="259">
        <f>VLOOKUP(A20,[1]Water!$A$6:$AO$25,[1]Water!$AJ$2,FALSE)</f>
        <v>687.87086017311833</v>
      </c>
      <c r="H20" s="264">
        <f>VLOOKUP(A20,[1]Water!$A$6:$AO$25,[1]Water!$AK$2,FALSE)</f>
        <v>0.61805784695661825</v>
      </c>
      <c r="I20"/>
    </row>
    <row r="21" spans="1:9" x14ac:dyDescent="0.35">
      <c r="A21" s="104" t="s">
        <v>102</v>
      </c>
      <c r="B21" s="139" t="s">
        <v>124</v>
      </c>
      <c r="C21" s="139" t="s">
        <v>124</v>
      </c>
      <c r="D21" s="146">
        <v>4981.2492571428575</v>
      </c>
      <c r="E21" s="138" t="s">
        <v>123</v>
      </c>
      <c r="F21" s="263">
        <f>VLOOKUP(A21,[1]Water!$A$6:$AO$25,[1]Water!$AI$2,FALSE)</f>
        <v>8341.3259999999991</v>
      </c>
      <c r="G21" s="259">
        <f>VLOOKUP(A21,[1]Water!$A$6:$AO$25,[1]Water!$AJ$2,FALSE)</f>
        <v>364.75975161798141</v>
      </c>
      <c r="H21" s="264" t="str">
        <f>VLOOKUP(A21,[1]Water!$A$6:$AO$25,[1]Water!$AK$2,FALSE)</f>
        <v/>
      </c>
      <c r="I21"/>
    </row>
    <row r="22" spans="1:9" x14ac:dyDescent="0.35">
      <c r="A22" s="104" t="s">
        <v>103</v>
      </c>
      <c r="B22" s="139">
        <v>27505</v>
      </c>
      <c r="C22" s="139">
        <v>449.88460513036921</v>
      </c>
      <c r="D22" s="146">
        <v>30081.9</v>
      </c>
      <c r="E22" s="138">
        <v>492.18815190768134</v>
      </c>
      <c r="F22" s="263">
        <f>VLOOKUP(A22,[1]Water!$A$6:$AO$25,[1]Water!$AI$2,FALSE)</f>
        <v>43290.594799999999</v>
      </c>
      <c r="G22" s="259">
        <f>VLOOKUP(A22,[1]Water!$A$6:$AO$25,[1]Water!$AJ$2,FALSE)</f>
        <v>712.5144187960334</v>
      </c>
      <c r="H22" s="264">
        <f>VLOOKUP(A22,[1]Water!$A$6:$AO$25,[1]Water!$AK$2,FALSE)</f>
        <v>0.44764642552728118</v>
      </c>
      <c r="I22"/>
    </row>
    <row r="23" spans="1:9" x14ac:dyDescent="0.35">
      <c r="A23" s="104" t="s">
        <v>104</v>
      </c>
      <c r="B23" s="139">
        <v>8610.4758999999995</v>
      </c>
      <c r="C23" s="139">
        <v>347.84179930516279</v>
      </c>
      <c r="D23" s="146">
        <v>8227.1710999999996</v>
      </c>
      <c r="E23" s="138">
        <v>332.35723923406317</v>
      </c>
      <c r="F23" s="263">
        <f>VLOOKUP(A23,[1]Water!$A$6:$AO$25,[1]Water!$AI$2,FALSE)</f>
        <v>11684.130999999999</v>
      </c>
      <c r="G23" s="259">
        <f>VLOOKUP(A23,[1]Water!$A$6:$AO$25,[1]Water!$AJ$2,FALSE)</f>
        <v>471.24832620795354</v>
      </c>
      <c r="H23" s="264">
        <f>VLOOKUP(A23,[1]Water!$A$6:$AO$25,[1]Water!$AK$2,FALSE)</f>
        <v>0.41789698125418617</v>
      </c>
      <c r="I23"/>
    </row>
    <row r="24" spans="1:9" x14ac:dyDescent="0.35">
      <c r="A24" s="104" t="s">
        <v>105</v>
      </c>
      <c r="B24" s="139">
        <v>7592.6712000000007</v>
      </c>
      <c r="C24" s="139">
        <v>295.85831852613859</v>
      </c>
      <c r="D24" s="146">
        <v>9105.3719999999994</v>
      </c>
      <c r="E24" s="138">
        <v>354.80267464696522</v>
      </c>
      <c r="F24" s="263">
        <f>VLOOKUP(A24,[1]Water!$A$6:$AO$25,[1]Water!$AI$2,FALSE)</f>
        <v>12477.466699999999</v>
      </c>
      <c r="G24" s="259">
        <f>VLOOKUP(A24,[1]Water!$A$6:$AO$25,[1]Water!$AJ$2,FALSE)</f>
        <v>491.70926122235045</v>
      </c>
      <c r="H24" s="264">
        <f>VLOOKUP(A24,[1]Water!$A$6:$AO$25,[1]Water!$AK$2,FALSE)</f>
        <v>0.38586683911447306</v>
      </c>
      <c r="I24"/>
    </row>
    <row r="25" spans="1:9" x14ac:dyDescent="0.35">
      <c r="A25" s="104" t="s">
        <v>106</v>
      </c>
      <c r="B25" s="139">
        <v>10787.856900000001</v>
      </c>
      <c r="C25" s="139">
        <v>286.91414004404305</v>
      </c>
      <c r="D25" s="146">
        <v>14671.417600000001</v>
      </c>
      <c r="E25" s="138">
        <v>391.82292490118579</v>
      </c>
      <c r="F25" s="263">
        <f>VLOOKUP(A25,[1]Water!$A$6:$AO$25,[1]Water!$AI$2,FALSE)</f>
        <v>20325.127400000001</v>
      </c>
      <c r="G25" s="259">
        <f>VLOOKUP(A25,[1]Water!$A$6:$AO$25,[1]Water!$AJ$2,FALSE)</f>
        <v>542.81399957269525</v>
      </c>
      <c r="H25" s="264">
        <f>VLOOKUP(A25,[1]Water!$A$6:$AO$25,[1]Water!$AK$2,FALSE)</f>
        <v>0.38535538651697854</v>
      </c>
      <c r="I25"/>
    </row>
    <row r="26" spans="1:9" x14ac:dyDescent="0.35">
      <c r="A26" s="104" t="s">
        <v>107</v>
      </c>
      <c r="B26" s="139">
        <v>5428.8253000000004</v>
      </c>
      <c r="C26" s="139">
        <v>202.14684323899638</v>
      </c>
      <c r="D26" s="146">
        <v>6858.5142999999989</v>
      </c>
      <c r="E26" s="138">
        <v>240.97659174746926</v>
      </c>
      <c r="F26" s="263">
        <f>VLOOKUP(A26,[1]Water!$A$6:$AO$25,[1]Water!$AI$2,FALSE)</f>
        <v>10296.942000000001</v>
      </c>
      <c r="G26" s="259">
        <f>VLOOKUP(A26,[1]Water!$A$6:$AO$25,[1]Water!$AJ$2,FALSE)</f>
        <v>371.95997677991454</v>
      </c>
      <c r="H26" s="264">
        <f>VLOOKUP(A26,[1]Water!$A$6:$AO$25,[1]Water!$AK$2,FALSE)</f>
        <v>0.5435523180181292</v>
      </c>
      <c r="I26"/>
    </row>
    <row r="27" spans="1:9" x14ac:dyDescent="0.35">
      <c r="A27" s="104" t="s">
        <v>108</v>
      </c>
      <c r="B27" s="139">
        <v>11694.312100000001</v>
      </c>
      <c r="C27" s="139">
        <v>311.36011001416449</v>
      </c>
      <c r="D27" s="146">
        <v>14034.733300000002</v>
      </c>
      <c r="E27" s="138">
        <v>373.67263950754688</v>
      </c>
      <c r="F27" s="263">
        <f>VLOOKUP(A27,[1]Water!$A$6:$AO$25,[1]Water!$AI$2,FALSE)</f>
        <v>16678.061499999996</v>
      </c>
      <c r="G27" s="259">
        <f>VLOOKUP(A27,[1]Water!$A$6:$AO$25,[1]Water!$AJ$2,FALSE)</f>
        <v>444.61077373399155</v>
      </c>
      <c r="H27" s="264">
        <f>VLOOKUP(A27,[1]Water!$A$6:$AO$25,[1]Water!$AK$2,FALSE)</f>
        <v>0.18984032205283241</v>
      </c>
      <c r="I27"/>
    </row>
    <row r="28" spans="1:9" x14ac:dyDescent="0.35">
      <c r="A28" s="104" t="s">
        <v>109</v>
      </c>
      <c r="B28" s="139">
        <v>884.39629999999988</v>
      </c>
      <c r="C28" s="139">
        <v>621.9383263009845</v>
      </c>
      <c r="D28" s="146">
        <v>435.86660000000001</v>
      </c>
      <c r="E28" s="138">
        <v>306.51659634317861</v>
      </c>
      <c r="F28" s="263">
        <f>VLOOKUP(A28,[1]Water!$A$6:$AO$25,[1]Water!$AI$2,FALSE)</f>
        <v>448.99229999999994</v>
      </c>
      <c r="G28" s="259">
        <f>VLOOKUP(A28,[1]Water!$A$6:$AO$25,[1]Water!$AJ$2,FALSE)</f>
        <v>315.74704641350206</v>
      </c>
      <c r="H28" s="264">
        <f>VLOOKUP(A28,[1]Water!$A$6:$AO$25,[1]Water!$AK$2,FALSE)</f>
        <v>3.0114030301931827E-2</v>
      </c>
      <c r="I28"/>
    </row>
    <row r="29" spans="1:9" x14ac:dyDescent="0.35">
      <c r="A29" s="104" t="s">
        <v>110</v>
      </c>
      <c r="B29" s="139">
        <v>18526.069</v>
      </c>
      <c r="C29" s="139">
        <v>342.64577557395637</v>
      </c>
      <c r="D29" s="146">
        <v>18014.135599999998</v>
      </c>
      <c r="E29" s="138">
        <v>333.17739796588347</v>
      </c>
      <c r="F29" s="263">
        <f>VLOOKUP(A29,[1]Water!$A$6:$AO$25,[1]Water!$AI$2,FALSE)</f>
        <v>27021.042000000001</v>
      </c>
      <c r="G29" s="259">
        <f>VLOOKUP(A29,[1]Water!$A$6:$AO$25,[1]Water!$AJ$2,FALSE)</f>
        <v>499.07635647675284</v>
      </c>
      <c r="H29" s="264">
        <f>VLOOKUP(A29,[1]Water!$A$6:$AO$25,[1]Water!$AK$2,FALSE)</f>
        <v>0.49792981013633164</v>
      </c>
      <c r="I29"/>
    </row>
    <row r="30" spans="1:9" x14ac:dyDescent="0.35">
      <c r="A30" s="104" t="s">
        <v>111</v>
      </c>
      <c r="B30" s="139">
        <v>13030.266500000002</v>
      </c>
      <c r="C30" s="139">
        <v>892.61239630357807</v>
      </c>
      <c r="D30" s="146">
        <v>12763.2667</v>
      </c>
      <c r="E30" s="138">
        <v>871.91503736798234</v>
      </c>
      <c r="F30" s="263">
        <f>VLOOKUP(A30,[1]Water!$A$6:$AO$25,[1]Water!$AI$2,FALSE)</f>
        <v>14075.762499999999</v>
      </c>
      <c r="G30" s="259">
        <f>VLOOKUP(A30,[1]Water!$A$6:$AO$25,[1]Water!$AJ$2,FALSE)</f>
        <v>964.99221877913658</v>
      </c>
      <c r="H30" s="264">
        <f>VLOOKUP(A30,[1]Water!$A$6:$AO$25,[1]Water!$AK$2,FALSE)</f>
        <v>0.10675028806949238</v>
      </c>
      <c r="I30"/>
    </row>
    <row r="31" spans="1:9" x14ac:dyDescent="0.35">
      <c r="A31" s="114" t="s">
        <v>112</v>
      </c>
      <c r="B31" s="149">
        <v>14329.2</v>
      </c>
      <c r="C31" s="149">
        <v>364.8529939730966</v>
      </c>
      <c r="D31" s="150">
        <v>18769.6129</v>
      </c>
      <c r="E31" s="148">
        <v>477.91568700842038</v>
      </c>
      <c r="F31" s="265">
        <f>VLOOKUP(A31,[1]Water!$A$6:$AO$25,[1]Water!$AI$2,FALSE)</f>
        <v>20177.331399999999</v>
      </c>
      <c r="G31" s="266">
        <f>VLOOKUP(A31,[1]Water!$A$6:$AO$25,[1]Water!$AJ$2,FALSE)</f>
        <v>513.75930070606682</v>
      </c>
      <c r="H31" s="267">
        <f>VLOOKUP(A31,[1]Water!$A$6:$AO$25,[1]Water!$AK$2,FALSE)</f>
        <v>7.4999868537512393E-2</v>
      </c>
      <c r="I31"/>
    </row>
    <row r="33" spans="1:11" x14ac:dyDescent="0.35">
      <c r="A33" s="153" t="s">
        <v>113</v>
      </c>
      <c r="B33" s="152"/>
      <c r="C33" s="152"/>
      <c r="D33" s="152"/>
      <c r="E33" s="55"/>
      <c r="F33" s="55"/>
      <c r="G33" s="152"/>
      <c r="H33" s="55"/>
      <c r="I33" s="55"/>
    </row>
    <row r="34" spans="1:11" x14ac:dyDescent="0.35">
      <c r="A34" s="369" t="s">
        <v>126</v>
      </c>
      <c r="B34" s="369"/>
      <c r="C34" s="369"/>
      <c r="D34" s="369"/>
      <c r="E34" s="369"/>
      <c r="F34" s="369"/>
      <c r="G34" s="50"/>
      <c r="H34" s="49"/>
      <c r="I34" s="49"/>
      <c r="J34" s="30"/>
      <c r="K34" s="30"/>
    </row>
    <row r="35" spans="1:11" x14ac:dyDescent="0.35">
      <c r="A35" s="369" t="s">
        <v>127</v>
      </c>
      <c r="B35" s="369"/>
      <c r="C35" s="369"/>
      <c r="D35" s="369"/>
      <c r="E35" s="369"/>
      <c r="F35" s="369"/>
      <c r="G35" s="50"/>
      <c r="H35" s="49"/>
      <c r="I35" s="49"/>
    </row>
    <row r="36" spans="1:11" x14ac:dyDescent="0.35">
      <c r="A36" s="369" t="s">
        <v>128</v>
      </c>
      <c r="B36" s="369"/>
      <c r="C36" s="369"/>
      <c r="D36" s="369"/>
      <c r="E36" s="369"/>
      <c r="F36" s="369"/>
      <c r="G36" s="50"/>
      <c r="H36" s="49"/>
      <c r="I36" s="49"/>
    </row>
    <row r="39" spans="1:11" x14ac:dyDescent="0.35">
      <c r="C39" s="34"/>
      <c r="D39" s="34"/>
      <c r="E39" s="34"/>
      <c r="G39" s="34"/>
      <c r="H39" s="34"/>
    </row>
  </sheetData>
  <sheetProtection algorithmName="SHA-512" hashValue="3joI17aqQMKiMdnxfdJFzcvS9PtYYBL05Zvcr4HKpYDPmQmD6WSjwn7VThPB6hs+P69kBIPr9/oKerwNFsevww==" saltValue="4+fu9ATUzvvyWWkC/WJLgQ==" spinCount="100000" sheet="1" formatCells="0" formatColumns="0" formatRows="0" insertColumns="0" insertRows="0" insertHyperlinks="0" deleteColumns="0" deleteRows="0" sort="0" autoFilter="0" pivotTables="0"/>
  <mergeCells count="13">
    <mergeCell ref="A36:F36"/>
    <mergeCell ref="A1:C1"/>
    <mergeCell ref="B4:C4"/>
    <mergeCell ref="B10:C10"/>
    <mergeCell ref="A4:A5"/>
    <mergeCell ref="A10:A11"/>
    <mergeCell ref="A2:H2"/>
    <mergeCell ref="F4:H4"/>
    <mergeCell ref="F10:H10"/>
    <mergeCell ref="A34:F34"/>
    <mergeCell ref="A35:F35"/>
    <mergeCell ref="D4:E4"/>
    <mergeCell ref="D10:E10"/>
  </mergeCells>
  <pageMargins left="0.7" right="0.7" top="0.75" bottom="0.75" header="0.3" footer="0.3"/>
  <pageSetup paperSize="9" orientation="portrait" horizontalDpi="300" verticalDpi="300"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CD5948-D520-426F-8EFD-1B207AEAEA42}">
  <sheetPr>
    <tabColor rgb="FF00C2CC"/>
  </sheetPr>
  <dimension ref="A1:W39"/>
  <sheetViews>
    <sheetView zoomScale="85" zoomScaleNormal="85" workbookViewId="0">
      <selection activeCell="J6" sqref="J6:J8"/>
    </sheetView>
  </sheetViews>
  <sheetFormatPr defaultColWidth="8.81640625" defaultRowHeight="14.5" x14ac:dyDescent="0.35"/>
  <cols>
    <col min="1" max="1" width="28.1796875" style="24" customWidth="1"/>
    <col min="2" max="3" width="11" style="24" customWidth="1"/>
    <col min="4" max="12" width="11.1796875" style="24" customWidth="1"/>
    <col min="13" max="14" width="11.1796875" customWidth="1"/>
    <col min="15" max="23" width="11.81640625" customWidth="1"/>
  </cols>
  <sheetData>
    <row r="1" spans="1:23" ht="20.149999999999999" customHeight="1" x14ac:dyDescent="0.35">
      <c r="A1" s="348" t="s">
        <v>145</v>
      </c>
      <c r="B1" s="348"/>
      <c r="C1" s="348"/>
      <c r="D1" s="348"/>
      <c r="E1" s="348"/>
      <c r="F1" s="348"/>
      <c r="G1" s="348"/>
      <c r="H1" s="348"/>
      <c r="I1" s="348"/>
    </row>
    <row r="2" spans="1:23" ht="25" customHeight="1" x14ac:dyDescent="0.35">
      <c r="A2" s="344" t="s">
        <v>307</v>
      </c>
      <c r="B2" s="344"/>
      <c r="C2" s="344"/>
      <c r="D2" s="344"/>
      <c r="E2" s="344"/>
      <c r="F2" s="344"/>
      <c r="G2" s="344"/>
      <c r="H2" s="344"/>
      <c r="I2" s="344"/>
      <c r="J2" s="344"/>
      <c r="K2" s="344"/>
      <c r="L2" s="344"/>
      <c r="M2" s="344"/>
      <c r="N2" s="344"/>
      <c r="O2" s="344"/>
      <c r="P2" s="344"/>
      <c r="Q2" s="344"/>
      <c r="R2" s="344"/>
      <c r="S2" s="344"/>
      <c r="T2" s="344"/>
      <c r="U2" s="344"/>
      <c r="V2" s="344"/>
      <c r="W2" s="344"/>
    </row>
    <row r="3" spans="1:23" x14ac:dyDescent="0.35">
      <c r="A3" s="25"/>
    </row>
    <row r="4" spans="1:23" x14ac:dyDescent="0.35">
      <c r="A4" s="410" t="s">
        <v>81</v>
      </c>
      <c r="B4" s="408" t="s">
        <v>118</v>
      </c>
      <c r="C4" s="409"/>
      <c r="D4" s="413" t="s">
        <v>119</v>
      </c>
      <c r="E4" s="414"/>
      <c r="F4" s="415"/>
      <c r="G4" s="418" t="s">
        <v>82</v>
      </c>
      <c r="H4" s="419"/>
      <c r="I4" s="420"/>
      <c r="J4" s="70"/>
      <c r="K4" s="70"/>
      <c r="L4" s="70"/>
      <c r="M4" s="70"/>
      <c r="N4" s="70"/>
      <c r="O4" s="70"/>
      <c r="P4" s="70"/>
      <c r="Q4" s="70"/>
      <c r="R4" s="70"/>
    </row>
    <row r="5" spans="1:23" s="27" customFormat="1" ht="46.5" customHeight="1" x14ac:dyDescent="0.35">
      <c r="A5" s="411"/>
      <c r="B5" s="72" t="s">
        <v>146</v>
      </c>
      <c r="C5" s="72" t="s">
        <v>147</v>
      </c>
      <c r="D5" s="72" t="s">
        <v>146</v>
      </c>
      <c r="E5" s="72" t="s">
        <v>147</v>
      </c>
      <c r="F5" s="154" t="s">
        <v>122</v>
      </c>
      <c r="G5" s="72" t="s">
        <v>146</v>
      </c>
      <c r="H5" s="72" t="s">
        <v>147</v>
      </c>
      <c r="I5" s="154" t="s">
        <v>122</v>
      </c>
      <c r="J5" s="86"/>
      <c r="K5" s="86"/>
      <c r="L5" s="86"/>
      <c r="M5" s="86"/>
      <c r="N5" s="86"/>
      <c r="O5" s="86"/>
      <c r="P5" s="86"/>
      <c r="Q5" s="86"/>
      <c r="R5" s="86"/>
    </row>
    <row r="6" spans="1:23" x14ac:dyDescent="0.35">
      <c r="A6" s="155" t="s">
        <v>85</v>
      </c>
      <c r="B6" s="157">
        <f>[2]IMH!$K$4</f>
        <v>468946.23</v>
      </c>
      <c r="C6" s="139">
        <v>25.691436082372089</v>
      </c>
      <c r="D6" s="158">
        <v>10214.657048810845</v>
      </c>
      <c r="E6" s="138">
        <v>16.846249338373969</v>
      </c>
      <c r="F6" s="147">
        <f>[2]IMH!$K$52</f>
        <v>243783.63460000002</v>
      </c>
      <c r="G6" s="269">
        <f>[2]IMH!$K$54</f>
        <v>504.70437495573856</v>
      </c>
      <c r="H6" s="259">
        <f>[2]IMH!$M$54</f>
        <v>0.1912052928230159</v>
      </c>
      <c r="I6" s="264">
        <f>[2]IMH!$K$58</f>
        <v>467.2106377173086</v>
      </c>
      <c r="J6" s="311"/>
      <c r="K6" s="70"/>
      <c r="L6" s="70"/>
      <c r="M6" s="70"/>
      <c r="N6" s="70"/>
      <c r="O6" s="70"/>
      <c r="P6" s="70"/>
      <c r="Q6" s="70"/>
      <c r="R6" s="70"/>
    </row>
    <row r="7" spans="1:23" x14ac:dyDescent="0.35">
      <c r="A7" s="159" t="s">
        <v>86</v>
      </c>
      <c r="B7" s="139">
        <f>[2]ICPF!$K$4</f>
        <v>467425.83</v>
      </c>
      <c r="C7" s="139">
        <v>26.863515142216819</v>
      </c>
      <c r="D7" s="156">
        <v>8767.9514032400075</v>
      </c>
      <c r="E7" s="138">
        <v>18.190361829090033</v>
      </c>
      <c r="F7" s="147">
        <f>[2]ICPF!$K$55</f>
        <v>241701.73010000002</v>
      </c>
      <c r="G7" s="268">
        <f>[2]ICPF!$K$57</f>
        <v>509.30984558555525</v>
      </c>
      <c r="H7" s="259">
        <f>[2]ICPF!$M$57</f>
        <v>0.24695823833739916</v>
      </c>
      <c r="I7" s="264">
        <f>[2]ICPF!$K$61</f>
        <v>440.00817335765151</v>
      </c>
      <c r="J7" s="311"/>
      <c r="K7" s="70"/>
      <c r="L7" s="70"/>
      <c r="M7" s="70"/>
      <c r="N7" s="70"/>
      <c r="O7" s="70"/>
      <c r="P7" s="70"/>
      <c r="Q7" s="70"/>
      <c r="R7" s="70"/>
    </row>
    <row r="8" spans="1:23" x14ac:dyDescent="0.35">
      <c r="A8" s="160" t="s">
        <v>87</v>
      </c>
      <c r="B8" s="149">
        <f>[2]IGO!$K$4</f>
        <v>179030.1</v>
      </c>
      <c r="C8" s="149">
        <v>29.271988790648425</v>
      </c>
      <c r="D8" s="148">
        <v>3537.6127302623531</v>
      </c>
      <c r="E8" s="148">
        <v>19.736021234793167</v>
      </c>
      <c r="F8" s="151">
        <f>[2]IGO!$K$55</f>
        <v>94916.970100000006</v>
      </c>
      <c r="G8" s="266">
        <f>[2]IGO!$K$57</f>
        <v>530.17325075504061</v>
      </c>
      <c r="H8" s="266">
        <f>[2]IGO!$M$57</f>
        <v>0.28704937175789791</v>
      </c>
      <c r="I8" s="267">
        <f>[2]IGO!$K$61</f>
        <v>278.11692952016074</v>
      </c>
      <c r="J8" s="311"/>
      <c r="K8" s="70"/>
      <c r="L8" s="70"/>
      <c r="M8" s="70"/>
      <c r="N8" s="70"/>
      <c r="O8" s="70"/>
      <c r="P8" s="70"/>
      <c r="Q8" s="70"/>
      <c r="R8" s="70"/>
    </row>
    <row r="9" spans="1:23" x14ac:dyDescent="0.35">
      <c r="A9" s="144"/>
      <c r="B9" s="145"/>
      <c r="C9" s="145"/>
      <c r="D9" s="145"/>
      <c r="E9" s="145"/>
      <c r="F9" s="145"/>
      <c r="G9" s="145"/>
      <c r="H9" s="145"/>
      <c r="I9" s="145"/>
      <c r="J9" s="145"/>
      <c r="K9" s="70"/>
      <c r="L9" s="70"/>
      <c r="M9" s="70"/>
      <c r="N9" s="70"/>
      <c r="O9" s="70"/>
      <c r="P9" s="70"/>
    </row>
    <row r="10" spans="1:23" x14ac:dyDescent="0.35">
      <c r="A10" s="410" t="s">
        <v>88</v>
      </c>
      <c r="B10" s="408" t="s">
        <v>118</v>
      </c>
      <c r="C10" s="409"/>
      <c r="D10" s="409"/>
      <c r="E10" s="409"/>
      <c r="F10" s="414" t="s">
        <v>119</v>
      </c>
      <c r="G10" s="414"/>
      <c r="H10" s="414"/>
      <c r="I10" s="414"/>
      <c r="J10" s="414"/>
      <c r="K10" s="414"/>
      <c r="L10" s="426" t="s">
        <v>82</v>
      </c>
      <c r="M10" s="427"/>
      <c r="N10" s="427"/>
      <c r="O10" s="427"/>
      <c r="P10" s="427"/>
      <c r="Q10" s="427"/>
      <c r="R10" s="427"/>
      <c r="S10" s="427"/>
      <c r="T10" s="427"/>
      <c r="U10" s="427"/>
      <c r="V10" s="428"/>
    </row>
    <row r="11" spans="1:23" ht="46.4" customHeight="1" x14ac:dyDescent="0.35">
      <c r="A11" s="412"/>
      <c r="B11" s="407" t="s">
        <v>148</v>
      </c>
      <c r="C11" s="407"/>
      <c r="D11" s="416" t="s">
        <v>149</v>
      </c>
      <c r="E11" s="417"/>
      <c r="F11" s="423" t="s">
        <v>148</v>
      </c>
      <c r="G11" s="424"/>
      <c r="H11" s="423" t="s">
        <v>149</v>
      </c>
      <c r="I11" s="424"/>
      <c r="J11" s="421" t="s">
        <v>150</v>
      </c>
      <c r="K11" s="422"/>
      <c r="L11" s="425" t="s">
        <v>148</v>
      </c>
      <c r="M11" s="405"/>
      <c r="N11" s="405"/>
      <c r="O11" s="405"/>
      <c r="P11" s="405"/>
      <c r="Q11" s="405" t="s">
        <v>149</v>
      </c>
      <c r="R11" s="405"/>
      <c r="S11" s="405"/>
      <c r="T11" s="405" t="s">
        <v>150</v>
      </c>
      <c r="U11" s="405"/>
      <c r="V11" s="406"/>
    </row>
    <row r="12" spans="1:23" s="27" customFormat="1" ht="79.400000000000006" customHeight="1" x14ac:dyDescent="0.35">
      <c r="A12" s="411"/>
      <c r="B12" s="161" t="s">
        <v>146</v>
      </c>
      <c r="C12" s="100" t="s">
        <v>147</v>
      </c>
      <c r="D12" s="161" t="s">
        <v>146</v>
      </c>
      <c r="E12" s="100" t="s">
        <v>147</v>
      </c>
      <c r="F12" s="161" t="s">
        <v>146</v>
      </c>
      <c r="G12" s="100" t="s">
        <v>151</v>
      </c>
      <c r="H12" s="161" t="s">
        <v>146</v>
      </c>
      <c r="I12" s="100" t="s">
        <v>147</v>
      </c>
      <c r="J12" s="161" t="s">
        <v>146</v>
      </c>
      <c r="K12" s="162" t="s">
        <v>147</v>
      </c>
      <c r="L12" s="299" t="s">
        <v>146</v>
      </c>
      <c r="M12" s="312" t="s">
        <v>152</v>
      </c>
      <c r="N12" s="299" t="s">
        <v>153</v>
      </c>
      <c r="O12" s="312" t="s">
        <v>154</v>
      </c>
      <c r="P12" s="312" t="s">
        <v>122</v>
      </c>
      <c r="Q12" s="310" t="s">
        <v>153</v>
      </c>
      <c r="R12" s="312" t="s">
        <v>154</v>
      </c>
      <c r="S12" s="312" t="s">
        <v>122</v>
      </c>
      <c r="T12" s="310" t="s">
        <v>146</v>
      </c>
      <c r="U12" s="312" t="s">
        <v>147</v>
      </c>
      <c r="V12" s="300" t="s">
        <v>122</v>
      </c>
    </row>
    <row r="13" spans="1:23" x14ac:dyDescent="0.35">
      <c r="A13" s="104" t="s">
        <v>91</v>
      </c>
      <c r="B13" s="105">
        <v>91.281447973796006</v>
      </c>
      <c r="C13" s="105">
        <v>3.1261412211824902</v>
      </c>
      <c r="D13" s="105">
        <f>VLOOKUP(A13,[2]NLA!$B$3:$D$23,[2]NLA!$D$2,FALSE)</f>
        <v>29165</v>
      </c>
      <c r="E13" s="105">
        <v>0</v>
      </c>
      <c r="F13" s="156">
        <f>VLOOKUP(A13,[2]Water!$A$6:$AO$25,[2]Water!$AI$2,FALSE)</f>
        <v>11207.010700000001</v>
      </c>
      <c r="G13" s="156">
        <f>VLOOKUP(A13,[2]Water!$A$6:$AO$25,[2]Water!$AJ$2,FALSE)</f>
        <v>384.26232470426885</v>
      </c>
      <c r="H13" s="156">
        <f>VLOOKUP(A13,[2]Waste!$M$5:$Q$24,[2]Waste!$N$1-[2]Waste!$L$1,FALSE)</f>
        <v>79.282637500000007</v>
      </c>
      <c r="I13" s="156">
        <f>VLOOKUP(A13,[2]Waste!$M$5:$Q$24,[2]Waste!$O$1-[2]Waste!$L$1,FALSE)</f>
        <v>42.737404773654703</v>
      </c>
      <c r="J13" s="156">
        <f>VLOOKUP(A13,[2]Waste!$M$5:$Q$24,[2]Waste!$P$1-[2]Waste!$L$1,FALSE)</f>
        <v>36.545232726345297</v>
      </c>
      <c r="K13" s="297">
        <v>45.650541974940225</v>
      </c>
      <c r="L13" s="268">
        <f>VLOOKUP(A13,[2]Gas!$A$6:$CH$25,[2]Gas!$BR$2,FALSE)</f>
        <v>78.160104984361993</v>
      </c>
      <c r="M13" s="268">
        <f>VLOOKUP(A13,[2]Gas!$A$6:$CH$25,[2]Gas!$BO$2,FALSE)</f>
        <v>78.160104984361993</v>
      </c>
      <c r="N13" s="268">
        <f>L13-M13</f>
        <v>0</v>
      </c>
      <c r="O13" s="268">
        <f>VLOOKUP(A13,[2]Gas!$A$6:$CH$25,[2]Gas!$BU$2,FALSE)</f>
        <v>0</v>
      </c>
      <c r="P13" s="268">
        <f>VLOOKUP(A13,[2]Gas!$A$6:$CH$25,[2]Gas!$BV$2,FALSE)</f>
        <v>-1</v>
      </c>
      <c r="Q13" s="268">
        <f>VLOOKUP(A13,[2]Electricity!$A$6:$BM$25,[2]Electricity!$BH$2,FALSE)</f>
        <v>0</v>
      </c>
      <c r="R13" s="268">
        <f>VLOOKUP(A13,[2]Electricity!$A$6:$BM$25,[2]Electricity!$BI$2,FALSE)</f>
        <v>0</v>
      </c>
      <c r="S13" s="268" t="str">
        <f>VLOOKUP(A13,[2]Electricity!$A$6:$BM$25,[2]Electricity!$BJ$2,FALSE)</f>
        <v/>
      </c>
      <c r="T13" s="268">
        <f>VLOOKUP(A13,[2]Electricity!$A$6:$BM$25,[2]Electricity!$BK$2,FALSE)</f>
        <v>1274.5025392</v>
      </c>
      <c r="U13" s="268">
        <f>VLOOKUP(A13,[2]Electricity!$A$6:$BM$25,[2]Electricity!$BL$2,FALSE)</f>
        <v>43.699727042688153</v>
      </c>
      <c r="V13" s="314">
        <f>VLOOKUP(A13,[2]Electricity!$A$6:$BM$25,[2]Electricity!$BM$2,FALSE)</f>
        <v>-4.2733664220743983E-2</v>
      </c>
    </row>
    <row r="14" spans="1:23" x14ac:dyDescent="0.35">
      <c r="A14" s="104" t="s">
        <v>93</v>
      </c>
      <c r="B14" s="105">
        <v>103.500949238692</v>
      </c>
      <c r="C14" s="105">
        <v>3.8741184772680044</v>
      </c>
      <c r="D14" s="105">
        <f>VLOOKUP(A14,[2]NLA!$B$3:$D$23,[2]NLA!$D$2,FALSE)</f>
        <v>26550.7</v>
      </c>
      <c r="E14" s="105">
        <v>0</v>
      </c>
      <c r="F14" s="156">
        <f>VLOOKUP(A14,[2]Water!$A$6:$AO$25,[2]Water!$AI$2,FALSE)</f>
        <v>3467.2679000000003</v>
      </c>
      <c r="G14" s="156" t="str">
        <f>VLOOKUP(A14,[2]Water!$A$6:$AO$25,[2]Water!$AJ$2,FALSE)</f>
        <v/>
      </c>
      <c r="H14" s="156">
        <f>VLOOKUP(A14,[2]Waste!$M$5:$Q$24,[2]Waste!$N$1-[2]Waste!$L$1,FALSE)</f>
        <v>0</v>
      </c>
      <c r="I14" s="156">
        <f>VLOOKUP(A14,[2]Waste!$M$5:$Q$24,[2]Waste!$O$1-[2]Waste!$L$1,FALSE)</f>
        <v>0</v>
      </c>
      <c r="J14" s="156">
        <f>VLOOKUP(A14,[2]Waste!$M$5:$Q$24,[2]Waste!$P$1-[2]Waste!$L$1,FALSE)</f>
        <v>0</v>
      </c>
      <c r="K14" s="297" t="s">
        <v>123</v>
      </c>
      <c r="L14" s="268">
        <f>VLOOKUP(A14,[2]Gas!$A$6:$CH$25,[2]Gas!$BR$2,FALSE)</f>
        <v>38.845601968070994</v>
      </c>
      <c r="M14" s="268">
        <f>VLOOKUP(A14,[2]Gas!$A$6:$CH$25,[2]Gas!$BO$2,FALSE)</f>
        <v>0</v>
      </c>
      <c r="N14" s="268">
        <f t="shared" ref="N14:N32" si="0">L14-M14</f>
        <v>38.845601968070994</v>
      </c>
      <c r="O14" s="268" t="str">
        <f>VLOOKUP(A14,[2]Gas!$A$6:$CH$25,[2]Gas!$BU$2,FALSE)</f>
        <v/>
      </c>
      <c r="P14" s="268" t="str">
        <f>VLOOKUP(A14,[2]Gas!$A$6:$CH$25,[2]Gas!$BV$2,FALSE)</f>
        <v/>
      </c>
      <c r="Q14" s="268">
        <f>VLOOKUP(A14,[2]Electricity!$A$6:$BM$25,[2]Electricity!$BH$2,FALSE)</f>
        <v>0</v>
      </c>
      <c r="R14" s="268" t="str">
        <f>VLOOKUP(A14,[2]Electricity!$A$6:$BM$25,[2]Electricity!$BI$2,FALSE)</f>
        <v/>
      </c>
      <c r="S14" s="268" t="str">
        <f>VLOOKUP(A14,[2]Electricity!$A$6:$BM$25,[2]Electricity!$BJ$2,FALSE)</f>
        <v/>
      </c>
      <c r="T14" s="268">
        <f>VLOOKUP(A14,[2]Electricity!$A$6:$BM$25,[2]Electricity!$BK$2,FALSE)</f>
        <v>265.31432160000003</v>
      </c>
      <c r="U14" s="268" t="str">
        <f>VLOOKUP(A14,[2]Electricity!$A$6:$BM$25,[2]Electricity!$BL$2,FALSE)</f>
        <v/>
      </c>
      <c r="V14" s="314" t="str">
        <f>VLOOKUP(A14,[2]Electricity!$A$6:$BM$25,[2]Electricity!$BM$2,FALSE)</f>
        <v/>
      </c>
    </row>
    <row r="15" spans="1:23" x14ac:dyDescent="0.35">
      <c r="A15" s="104" t="s">
        <v>94</v>
      </c>
      <c r="B15" s="105">
        <v>50.587263066121004</v>
      </c>
      <c r="C15" s="105">
        <v>4.3902265151501814</v>
      </c>
      <c r="D15" s="105">
        <f>VLOOKUP(A15,[2]NLA!$B$3:$D$23,[2]NLA!$D$2,FALSE)</f>
        <v>11515.8</v>
      </c>
      <c r="E15" s="105">
        <v>0</v>
      </c>
      <c r="F15" s="156">
        <f>VLOOKUP(A15,[2]Water!$A$6:$AO$25,[2]Water!$AI$2,FALSE)</f>
        <v>3637.1527999999998</v>
      </c>
      <c r="G15" s="156" t="str">
        <f>VLOOKUP(A15,[2]Water!$A$6:$AO$25,[2]Water!$AJ$2,FALSE)</f>
        <v/>
      </c>
      <c r="H15" s="156">
        <f>VLOOKUP(A15,[2]Waste!$M$5:$Q$24,[2]Waste!$N$1-[2]Waste!$L$1,FALSE)</f>
        <v>19.6126</v>
      </c>
      <c r="I15" s="156">
        <f>VLOOKUP(A15,[2]Waste!$M$5:$Q$24,[2]Waste!$O$1-[2]Waste!$L$1,FALSE)</f>
        <v>15.77248</v>
      </c>
      <c r="J15" s="156">
        <f>VLOOKUP(A15,[2]Waste!$M$5:$Q$24,[2]Waste!$P$1-[2]Waste!$L$1,FALSE)</f>
        <v>3.8401200000000002</v>
      </c>
      <c r="K15" s="297">
        <v>43.40057175011723</v>
      </c>
      <c r="L15" s="268">
        <f>VLOOKUP(A15,[2]Gas!$A$6:$CH$25,[2]Gas!$BR$2,FALSE)</f>
        <v>24.260999238813998</v>
      </c>
      <c r="M15" s="268">
        <f>VLOOKUP(A15,[2]Gas!$A$6:$CH$25,[2]Gas!$BO$2,FALSE)</f>
        <v>0</v>
      </c>
      <c r="N15" s="268">
        <f t="shared" si="0"/>
        <v>24.260999238813998</v>
      </c>
      <c r="O15" s="268" t="str">
        <f>VLOOKUP(A15,[2]Gas!$A$6:$CH$25,[2]Gas!$BU$2,FALSE)</f>
        <v/>
      </c>
      <c r="P15" s="268" t="str">
        <f>VLOOKUP(A15,[2]Gas!$A$6:$CH$25,[2]Gas!$BV$2,FALSE)</f>
        <v/>
      </c>
      <c r="Q15" s="268">
        <f>VLOOKUP(A15,[2]Electricity!$A$6:$BM$25,[2]Electricity!$BH$2,FALSE)</f>
        <v>0</v>
      </c>
      <c r="R15" s="268" t="str">
        <f>VLOOKUP(A15,[2]Electricity!$A$6:$BM$25,[2]Electricity!$BI$2,FALSE)</f>
        <v/>
      </c>
      <c r="S15" s="268" t="str">
        <f>VLOOKUP(A15,[2]Electricity!$A$6:$BM$25,[2]Electricity!$BJ$2,FALSE)</f>
        <v/>
      </c>
      <c r="T15" s="268">
        <f>VLOOKUP(A15,[2]Electricity!$A$6:$BM$25,[2]Electricity!$BK$2,FALSE)</f>
        <v>310.19818944000002</v>
      </c>
      <c r="U15" s="268" t="str">
        <f>VLOOKUP(A15,[2]Electricity!$A$6:$BM$25,[2]Electricity!$BL$2,FALSE)</f>
        <v/>
      </c>
      <c r="V15" s="314" t="str">
        <f>VLOOKUP(A15,[2]Electricity!$A$6:$BM$25,[2]Electricity!$BM$2,FALSE)</f>
        <v/>
      </c>
    </row>
    <row r="16" spans="1:23" x14ac:dyDescent="0.35">
      <c r="A16" s="104" t="s">
        <v>95</v>
      </c>
      <c r="B16" s="105">
        <v>970.61817831904398</v>
      </c>
      <c r="C16" s="105">
        <v>15.409793089680967</v>
      </c>
      <c r="D16" s="105">
        <f>VLOOKUP(A16,[2]NLA!$B$3:$D$23,[2]NLA!$D$2,FALSE)</f>
        <v>62601.5</v>
      </c>
      <c r="E16" s="105">
        <v>41.937861038053832</v>
      </c>
      <c r="F16" s="156">
        <f>VLOOKUP(A16,[2]Water!$A$6:$AO$25,[2]Water!$AI$2,FALSE)</f>
        <v>26722.423599999998</v>
      </c>
      <c r="G16" s="156">
        <f>VLOOKUP(A16,[2]Water!$A$6:$AO$25,[2]Water!$AJ$2,FALSE)</f>
        <v>426.86554795012893</v>
      </c>
      <c r="H16" s="156">
        <f>VLOOKUP(A16,[2]Waste!$M$5:$Q$24,[2]Waste!$N$1-[2]Waste!$L$1,FALSE)</f>
        <v>85.887836666666701</v>
      </c>
      <c r="I16" s="156">
        <f>VLOOKUP(A16,[2]Waste!$M$5:$Q$24,[2]Waste!$O$1-[2]Waste!$L$1,FALSE)</f>
        <v>50.900980051692812</v>
      </c>
      <c r="J16" s="156">
        <f>VLOOKUP(A16,[2]Waste!$M$5:$Q$24,[2]Waste!$P$1-[2]Waste!$L$1,FALSE)</f>
        <v>34.986856614973902</v>
      </c>
      <c r="K16" s="297">
        <v>48.194721345323089</v>
      </c>
      <c r="L16" s="268">
        <f>VLOOKUP(A16,[2]Gas!$A$6:$CH$25,[2]Gas!$BR$2,FALSE)</f>
        <v>393.65004488312303</v>
      </c>
      <c r="M16" s="268">
        <f>VLOOKUP(A16,[2]Gas!$A$6:$CH$25,[2]Gas!$BO$2,FALSE)</f>
        <v>393.65004488312303</v>
      </c>
      <c r="N16" s="268">
        <f t="shared" si="0"/>
        <v>0</v>
      </c>
      <c r="O16" s="268">
        <f>VLOOKUP(A16,[2]Gas!$A$6:$CH$25,[2]Gas!$BU$2,FALSE)</f>
        <v>0</v>
      </c>
      <c r="P16" s="268">
        <f>VLOOKUP(A16,[2]Gas!$A$6:$CH$25,[2]Gas!$BV$2,FALSE)</f>
        <v>-1</v>
      </c>
      <c r="Q16" s="268">
        <f>VLOOKUP(A16,[2]Electricity!$A$6:$BM$25,[2]Electricity!$BH$2,FALSE)</f>
        <v>0</v>
      </c>
      <c r="R16" s="268">
        <f>VLOOKUP(A16,[2]Electricity!$A$6:$BM$25,[2]Electricity!$BI$2,FALSE)</f>
        <v>0</v>
      </c>
      <c r="S16" s="268">
        <f>VLOOKUP(A16,[2]Electricity!$A$6:$BM$25,[2]Electricity!$BJ$2,FALSE)</f>
        <v>-1</v>
      </c>
      <c r="T16" s="268">
        <f>VLOOKUP(A16,[2]Electricity!$A$6:$BM$25,[2]Electricity!$BK$2,FALSE)</f>
        <v>2887.7896668200001</v>
      </c>
      <c r="U16" s="268">
        <f>VLOOKUP(A16,[2]Electricity!$A$6:$BM$25,[2]Electricity!$BL$2,FALSE)</f>
        <v>46.129720003833775</v>
      </c>
      <c r="V16" s="314">
        <f>VLOOKUP(A16,[2]Electricity!$A$6:$BM$25,[2]Electricity!$BM$2,FALSE)</f>
        <v>-4.2847043905352988E-2</v>
      </c>
    </row>
    <row r="17" spans="1:22" x14ac:dyDescent="0.35">
      <c r="A17" s="104" t="s">
        <v>96</v>
      </c>
      <c r="B17" s="105">
        <v>193.85447957313602</v>
      </c>
      <c r="C17" s="105">
        <v>4.6524926217788742</v>
      </c>
      <c r="D17" s="105">
        <f>VLOOKUP(A17,[2]NLA!$B$3:$D$23,[2]NLA!$D$2,FALSE)</f>
        <v>41663.5</v>
      </c>
      <c r="E17" s="105">
        <v>49.236214895829626</v>
      </c>
      <c r="F17" s="156">
        <f>VLOOKUP(A17,[2]Water!$A$6:$AO$25,[2]Water!$AI$2,FALSE)</f>
        <v>23614.876800000002</v>
      </c>
      <c r="G17" s="156">
        <f>VLOOKUP(A17,[2]Water!$A$6:$AO$25,[2]Water!$AJ$2,FALSE)</f>
        <v>566.80012000912075</v>
      </c>
      <c r="H17" s="156">
        <f>VLOOKUP(A17,[2]Waste!$M$5:$Q$24,[2]Waste!$N$1-[2]Waste!$L$1,FALSE)</f>
        <v>193.21617636363601</v>
      </c>
      <c r="I17" s="156">
        <f>VLOOKUP(A17,[2]Waste!$M$5:$Q$24,[2]Waste!$O$1-[2]Waste!$L$1,FALSE)</f>
        <v>106.99635919184379</v>
      </c>
      <c r="J17" s="156">
        <f>VLOOKUP(A17,[2]Waste!$M$5:$Q$24,[2]Waste!$P$1-[2]Waste!$L$1,FALSE)</f>
        <v>86.219817171793011</v>
      </c>
      <c r="K17" s="297">
        <v>49.061516087772517</v>
      </c>
      <c r="L17" s="268">
        <f>VLOOKUP(A17,[2]Gas!$A$6:$CH$25,[2]Gas!$BR$2,FALSE)</f>
        <v>280.51165701098603</v>
      </c>
      <c r="M17" s="268">
        <f>VLOOKUP(A17,[2]Gas!$A$6:$CH$25,[2]Gas!$BO$2,FALSE)</f>
        <v>280.51165701098603</v>
      </c>
      <c r="N17" s="268">
        <f t="shared" si="0"/>
        <v>0</v>
      </c>
      <c r="O17" s="268">
        <f>VLOOKUP(A17,[2]Gas!$A$6:$CH$25,[2]Gas!$BU$2,FALSE)</f>
        <v>0</v>
      </c>
      <c r="P17" s="268">
        <f>VLOOKUP(A17,[2]Gas!$A$6:$CH$25,[2]Gas!$BV$2,FALSE)</f>
        <v>-1</v>
      </c>
      <c r="Q17" s="268">
        <f>VLOOKUP(A17,[2]Electricity!$A$6:$BM$25,[2]Electricity!$BH$2,FALSE)</f>
        <v>0</v>
      </c>
      <c r="R17" s="268">
        <f>VLOOKUP(A17,[2]Electricity!$A$6:$BM$25,[2]Electricity!$BI$2,FALSE)</f>
        <v>0</v>
      </c>
      <c r="S17" s="268" t="str">
        <f>VLOOKUP(A17,[2]Electricity!$A$6:$BM$25,[2]Electricity!$BJ$2,FALSE)</f>
        <v/>
      </c>
      <c r="T17" s="268">
        <f>VLOOKUP(A17,[2]Electricity!$A$6:$BM$25,[2]Electricity!$BK$2,FALSE)</f>
        <v>2050.1658286399997</v>
      </c>
      <c r="U17" s="268">
        <f>VLOOKUP(A17,[2]Electricity!$A$6:$BM$25,[2]Electricity!$BL$2,FALSE)</f>
        <v>49.20771967405522</v>
      </c>
      <c r="V17" s="314">
        <f>VLOOKUP(A17,[2]Electricity!$A$6:$BM$25,[2]Electricity!$BM$2,FALSE)</f>
        <v>2.9800054694832934E-3</v>
      </c>
    </row>
    <row r="18" spans="1:22" x14ac:dyDescent="0.35">
      <c r="A18" s="104" t="s">
        <v>98</v>
      </c>
      <c r="B18" s="105">
        <v>73.479228543580007</v>
      </c>
      <c r="C18" s="105">
        <v>2.6952787575316743</v>
      </c>
      <c r="D18" s="105">
        <f>VLOOKUP(A18,[2]NLA!$B$3:$D$23,[2]NLA!$D$2,FALSE)</f>
        <v>27338.7</v>
      </c>
      <c r="E18" s="105">
        <v>0</v>
      </c>
      <c r="F18" s="156">
        <f>VLOOKUP(A18,[2]Water!$A$6:$AO$25,[2]Water!$AI$2,FALSE)</f>
        <v>12301.6702</v>
      </c>
      <c r="G18" s="156">
        <f>VLOOKUP(A18,[2]Water!$A$6:$AO$25,[2]Water!$AJ$2,FALSE)</f>
        <v>449.97275656852742</v>
      </c>
      <c r="H18" s="156">
        <f>VLOOKUP(A18,[2]Waste!$M$5:$Q$24,[2]Waste!$N$1-[2]Waste!$L$1,FALSE)</f>
        <v>70.989289090909011</v>
      </c>
      <c r="I18" s="156">
        <f>VLOOKUP(A18,[2]Waste!$M$5:$Q$24,[2]Waste!$O$1-[2]Waste!$L$1,FALSE)</f>
        <v>39.952556489853592</v>
      </c>
      <c r="J18" s="156">
        <f>VLOOKUP(A18,[2]Waste!$M$5:$Q$24,[2]Waste!$P$1-[2]Waste!$L$1,FALSE)</f>
        <v>31.036732601055597</v>
      </c>
      <c r="K18" s="297">
        <v>37.903483318172484</v>
      </c>
      <c r="L18" s="268">
        <f>VLOOKUP(A18,[2]Gas!$A$6:$CH$25,[2]Gas!$BR$2,FALSE)</f>
        <v>53.104127227071999</v>
      </c>
      <c r="M18" s="268">
        <f>VLOOKUP(A18,[2]Gas!$A$6:$CH$25,[2]Gas!$BO$2,FALSE)</f>
        <v>53.104127227071999</v>
      </c>
      <c r="N18" s="268">
        <f t="shared" si="0"/>
        <v>0</v>
      </c>
      <c r="O18" s="268">
        <f>VLOOKUP(A18,[2]Gas!$A$6:$CH$25,[2]Gas!$BU$2,FALSE)</f>
        <v>0</v>
      </c>
      <c r="P18" s="268">
        <f>VLOOKUP(A18,[2]Gas!$A$6:$CH$25,[2]Gas!$BV$2,FALSE)</f>
        <v>-1</v>
      </c>
      <c r="Q18" s="268">
        <f>VLOOKUP(A18,[2]Electricity!$A$6:$BM$25,[2]Electricity!$BH$2,FALSE)</f>
        <v>0</v>
      </c>
      <c r="R18" s="268">
        <f>VLOOKUP(A18,[2]Electricity!$A$6:$BM$25,[2]Electricity!$BI$2,FALSE)</f>
        <v>0</v>
      </c>
      <c r="S18" s="268" t="str">
        <f>VLOOKUP(A18,[2]Electricity!$A$6:$BM$25,[2]Electricity!$BJ$2,FALSE)</f>
        <v/>
      </c>
      <c r="T18" s="268">
        <f>VLOOKUP(A18,[2]Electricity!$A$6:$BM$25,[2]Electricity!$BK$2,FALSE)</f>
        <v>1064.9208272000003</v>
      </c>
      <c r="U18" s="268">
        <f>VLOOKUP(A18,[2]Electricity!$A$6:$BM$25,[2]Electricity!$BL$2,FALSE)</f>
        <v>38.952870004791755</v>
      </c>
      <c r="V18" s="314">
        <f>VLOOKUP(A18,[2]Electricity!$A$6:$BM$25,[2]Electricity!$BM$2,FALSE)</f>
        <v>2.7685758530698212E-2</v>
      </c>
    </row>
    <row r="19" spans="1:22" x14ac:dyDescent="0.35">
      <c r="A19" s="104" t="s">
        <v>99</v>
      </c>
      <c r="B19" s="105">
        <v>36.662150186400993</v>
      </c>
      <c r="C19" s="105">
        <v>1.7967414621266071</v>
      </c>
      <c r="D19" s="105">
        <f>VLOOKUP(A19,[2]NLA!$B$3:$D$23,[2]NLA!$D$2,FALSE)</f>
        <v>20404.8</v>
      </c>
      <c r="E19" s="105">
        <v>0</v>
      </c>
      <c r="F19" s="156">
        <f>VLOOKUP(A19,[2]Water!$A$6:$AO$25,[2]Water!$AI$2,FALSE)</f>
        <v>11478.457199999999</v>
      </c>
      <c r="G19" s="156">
        <f>VLOOKUP(A19,[2]Water!$A$6:$AO$25,[2]Water!$AJ$2,FALSE)</f>
        <v>562.53710891554931</v>
      </c>
      <c r="H19" s="156">
        <f>VLOOKUP(A19,[2]Waste!$M$5:$Q$24,[2]Waste!$N$1-[2]Waste!$L$1,FALSE)</f>
        <v>71.83066363636361</v>
      </c>
      <c r="I19" s="156">
        <f>VLOOKUP(A19,[2]Waste!$M$5:$Q$24,[2]Waste!$O$1-[2]Waste!$L$1,FALSE)</f>
        <v>33.534971307804497</v>
      </c>
      <c r="J19" s="156">
        <f>VLOOKUP(A19,[2]Waste!$M$5:$Q$24,[2]Waste!$P$1-[2]Waste!$L$1,FALSE)</f>
        <v>38.295692328559198</v>
      </c>
      <c r="K19" s="297">
        <v>37.596372721124432</v>
      </c>
      <c r="L19" s="268">
        <f>VLOOKUP(A19,[2]Gas!$A$6:$CH$25,[2]Gas!$BR$2,FALSE)</f>
        <v>48.544881260444001</v>
      </c>
      <c r="M19" s="268">
        <f>VLOOKUP(A19,[2]Gas!$A$6:$CH$25,[2]Gas!$BO$2,FALSE)</f>
        <v>48.544881260444001</v>
      </c>
      <c r="N19" s="268">
        <f t="shared" si="0"/>
        <v>0</v>
      </c>
      <c r="O19" s="268">
        <f>VLOOKUP(A19,[2]Gas!$A$6:$CH$25,[2]Gas!$BU$2,FALSE)</f>
        <v>0</v>
      </c>
      <c r="P19" s="268">
        <f>VLOOKUP(A19,[2]Gas!$A$6:$CH$25,[2]Gas!$BV$2,FALSE)</f>
        <v>-1</v>
      </c>
      <c r="Q19" s="268">
        <f>VLOOKUP(A19,[2]Electricity!$A$6:$BM$25,[2]Electricity!$BH$2,FALSE)</f>
        <v>0</v>
      </c>
      <c r="R19" s="268">
        <f>VLOOKUP(A19,[2]Electricity!$A$6:$BM$25,[2]Electricity!$BI$2,FALSE)</f>
        <v>0</v>
      </c>
      <c r="S19" s="268" t="str">
        <f>VLOOKUP(A19,[2]Electricity!$A$6:$BM$25,[2]Electricity!$BJ$2,FALSE)</f>
        <v/>
      </c>
      <c r="T19" s="268">
        <f>VLOOKUP(A19,[2]Electricity!$A$6:$BM$25,[2]Electricity!$BK$2,FALSE)</f>
        <v>785.88125639999998</v>
      </c>
      <c r="U19" s="268">
        <f>VLOOKUP(A19,[2]Electricity!$A$6:$BM$25,[2]Electricity!$BL$2,FALSE)</f>
        <v>38.51452875793931</v>
      </c>
      <c r="V19" s="314">
        <f>VLOOKUP(A19,[2]Electricity!$A$6:$BM$25,[2]Electricity!$BM$2,FALSE)</f>
        <v>2.4421399469183092E-2</v>
      </c>
    </row>
    <row r="20" spans="1:22" x14ac:dyDescent="0.35">
      <c r="A20" s="104" t="s">
        <v>100</v>
      </c>
      <c r="B20" s="105">
        <v>16.3583888</v>
      </c>
      <c r="C20" s="105">
        <v>0.66003828276307297</v>
      </c>
      <c r="D20" s="105">
        <f>VLOOKUP(A20,[2]NLA!$B$3:$D$23,[2]NLA!$D$2,FALSE)</f>
        <v>24779</v>
      </c>
      <c r="E20" s="105">
        <v>25.289239428663659</v>
      </c>
      <c r="F20" s="156">
        <f>VLOOKUP(A20,[2]Water!$A$6:$AO$25,[2]Water!$AI$2,FALSE)</f>
        <v>12214.870999999999</v>
      </c>
      <c r="G20" s="156">
        <f>VLOOKUP(A20,[2]Water!$A$6:$AO$25,[2]Water!$AJ$2,FALSE)</f>
        <v>492.95254045764557</v>
      </c>
      <c r="H20" s="156">
        <f>VLOOKUP(A20,[2]Waste!$M$5:$Q$24,[2]Waste!$N$1-[2]Waste!$L$1,FALSE)</f>
        <v>44.682341666666701</v>
      </c>
      <c r="I20" s="156">
        <f>VLOOKUP(A20,[2]Waste!$M$5:$Q$24,[2]Waste!$O$1-[2]Waste!$L$1,FALSE)</f>
        <v>31.341973666666696</v>
      </c>
      <c r="J20" s="156">
        <f>VLOOKUP(A20,[2]Waste!$M$5:$Q$24,[2]Waste!$P$1-[2]Waste!$L$1,FALSE)</f>
        <v>13.340368000000002</v>
      </c>
      <c r="K20" s="297">
        <v>25.367853453841189</v>
      </c>
      <c r="L20" s="268">
        <f>VLOOKUP(A20,[2]Gas!$A$6:$CH$25,[2]Gas!$BR$2,FALSE)</f>
        <v>0</v>
      </c>
      <c r="M20" s="268">
        <f>VLOOKUP(A20,[2]Gas!$A$6:$CH$25,[2]Gas!$BO$2,FALSE)</f>
        <v>0</v>
      </c>
      <c r="N20" s="268">
        <f t="shared" si="0"/>
        <v>0</v>
      </c>
      <c r="O20" s="268">
        <f>VLOOKUP(A20,[2]Gas!$A$6:$CH$25,[2]Gas!$BU$2,FALSE)</f>
        <v>0</v>
      </c>
      <c r="P20" s="268" t="str">
        <f>VLOOKUP(A20,[2]Gas!$A$6:$CH$25,[2]Gas!$BV$2,FALSE)</f>
        <v/>
      </c>
      <c r="Q20" s="268">
        <f>VLOOKUP(A20,[2]Electricity!$A$6:$BM$25,[2]Electricity!$BH$2,FALSE)</f>
        <v>0</v>
      </c>
      <c r="R20" s="268">
        <f>VLOOKUP(A20,[2]Electricity!$A$6:$BM$25,[2]Electricity!$BI$2,FALSE)</f>
        <v>0</v>
      </c>
      <c r="S20" s="268">
        <f>VLOOKUP(A20,[2]Electricity!$A$6:$BM$25,[2]Electricity!$BJ$2,FALSE)</f>
        <v>-1</v>
      </c>
      <c r="T20" s="268">
        <f>VLOOKUP(A20,[2]Electricity!$A$6:$BM$25,[2]Electricity!$BK$2,FALSE)</f>
        <v>695.87103999999988</v>
      </c>
      <c r="U20" s="268">
        <f>VLOOKUP(A20,[2]Electricity!$A$6:$BM$25,[2]Electricity!$BL$2,FALSE)</f>
        <v>28.083096170144071</v>
      </c>
      <c r="V20" s="314">
        <f>VLOOKUP(A20,[2]Electricity!$A$6:$BM$25,[2]Electricity!$BM$2,FALSE)</f>
        <v>0.10703478405232358</v>
      </c>
    </row>
    <row r="21" spans="1:22" x14ac:dyDescent="0.35">
      <c r="A21" s="104" t="s">
        <v>101</v>
      </c>
      <c r="B21" s="105">
        <v>70.27806555372301</v>
      </c>
      <c r="C21" s="105">
        <v>1.8028938821961384</v>
      </c>
      <c r="D21" s="105">
        <f>VLOOKUP(A21,[2]NLA!$B$3:$D$23,[2]NLA!$D$2,FALSE)</f>
        <v>38205.1</v>
      </c>
      <c r="E21" s="105">
        <v>0</v>
      </c>
      <c r="F21" s="156">
        <f>VLOOKUP(A21,[2]Water!$A$6:$AO$25,[2]Water!$AI$2,FALSE)</f>
        <v>26280.175000000003</v>
      </c>
      <c r="G21" s="156">
        <f>VLOOKUP(A21,[2]Water!$A$6:$AO$25,[2]Water!$AJ$2,FALSE)</f>
        <v>687.87086017311833</v>
      </c>
      <c r="H21" s="156">
        <f>VLOOKUP(A21,[2]Waste!$M$5:$Q$24,[2]Waste!$N$1-[2]Waste!$L$1,FALSE)</f>
        <v>92.107537001594807</v>
      </c>
      <c r="I21" s="156">
        <f>VLOOKUP(A21,[2]Waste!$M$5:$Q$24,[2]Waste!$O$1-[2]Waste!$L$1,FALSE)</f>
        <v>66.749485516888598</v>
      </c>
      <c r="J21" s="156">
        <f>VLOOKUP(A21,[2]Waste!$M$5:$Q$24,[2]Waste!$P$1-[2]Waste!$L$1,FALSE)</f>
        <v>25.358051484706294</v>
      </c>
      <c r="K21" s="297">
        <v>35.722256972977966</v>
      </c>
      <c r="L21" s="268">
        <f>VLOOKUP(A21,[2]Gas!$A$6:$CH$25,[2]Gas!$BR$2,FALSE)</f>
        <v>97.838108420227996</v>
      </c>
      <c r="M21" s="268">
        <f>VLOOKUP(A21,[2]Gas!$A$6:$CH$25,[2]Gas!$BO$2,FALSE)</f>
        <v>97.838108420227996</v>
      </c>
      <c r="N21" s="268">
        <f t="shared" si="0"/>
        <v>0</v>
      </c>
      <c r="O21" s="268">
        <f>VLOOKUP(A21,[2]Gas!$A$6:$CH$25,[2]Gas!$BU$2,FALSE)</f>
        <v>0</v>
      </c>
      <c r="P21" s="268">
        <f>VLOOKUP(A21,[2]Gas!$A$6:$CH$25,[2]Gas!$BV$2,FALSE)</f>
        <v>-1</v>
      </c>
      <c r="Q21" s="268">
        <f>VLOOKUP(A21,[2]Electricity!$A$6:$BM$25,[2]Electricity!$BH$2,FALSE)</f>
        <v>0</v>
      </c>
      <c r="R21" s="268">
        <f>VLOOKUP(A21,[2]Electricity!$A$6:$BM$25,[2]Electricity!$BI$2,FALSE)</f>
        <v>0</v>
      </c>
      <c r="S21" s="268" t="str">
        <f>VLOOKUP(A21,[2]Electricity!$A$6:$BM$25,[2]Electricity!$BJ$2,FALSE)</f>
        <v/>
      </c>
      <c r="T21" s="268">
        <f>VLOOKUP(A21,[2]Electricity!$A$6:$BM$25,[2]Electricity!$BK$2,FALSE)</f>
        <v>1346.1837824400004</v>
      </c>
      <c r="U21" s="268">
        <f>VLOOKUP(A21,[2]Electricity!$A$6:$BM$25,[2]Electricity!$BL$2,FALSE)</f>
        <v>35.235708909020012</v>
      </c>
      <c r="V21" s="314">
        <f>VLOOKUP(A21,[2]Electricity!$A$6:$BM$25,[2]Electricity!$BM$2,FALSE)</f>
        <v>-1.3620305803354049E-2</v>
      </c>
    </row>
    <row r="22" spans="1:22" x14ac:dyDescent="0.35">
      <c r="A22" s="104" t="s">
        <v>102</v>
      </c>
      <c r="B22" s="105" t="s">
        <v>124</v>
      </c>
      <c r="C22" s="105" t="s">
        <v>124</v>
      </c>
      <c r="D22" s="105">
        <f>VLOOKUP(A22,[2]NLA!$B$3:$D$23,[2]NLA!$D$2,FALSE)</f>
        <v>22868</v>
      </c>
      <c r="E22" s="105" t="s">
        <v>124</v>
      </c>
      <c r="F22" s="156">
        <f>VLOOKUP(A22,[2]Water!$A$6:$AO$25,[2]Water!$AI$2,FALSE)</f>
        <v>8341.3259999999991</v>
      </c>
      <c r="G22" s="156">
        <f>VLOOKUP(A22,[2]Water!$A$6:$AO$25,[2]Water!$AJ$2,FALSE)</f>
        <v>364.75975161798141</v>
      </c>
      <c r="H22" s="156">
        <f>VLOOKUP(A22,[2]Waste!$M$5:$Q$24,[2]Waste!$N$1-[2]Waste!$L$1,FALSE)</f>
        <v>27.921999999999997</v>
      </c>
      <c r="I22" s="156">
        <f>VLOOKUP(A22,[2]Waste!$M$5:$Q$24,[2]Waste!$O$1-[2]Waste!$L$1,FALSE)</f>
        <v>17.218666666666667</v>
      </c>
      <c r="J22" s="156">
        <f>VLOOKUP(A22,[2]Waste!$M$5:$Q$24,[2]Waste!$P$1-[2]Waste!$L$1,FALSE)</f>
        <v>10.703333333333331</v>
      </c>
      <c r="K22" s="297" t="s">
        <v>123</v>
      </c>
      <c r="L22" s="268">
        <f>VLOOKUP(A22,[2]Gas!$A$6:$CH$25,[2]Gas!$BR$2,FALSE)</f>
        <v>221.45382379292298</v>
      </c>
      <c r="M22" s="268">
        <f>VLOOKUP(A22,[2]Gas!$A$6:$CH$25,[2]Gas!$BO$2,FALSE)</f>
        <v>221.45382379292298</v>
      </c>
      <c r="N22" s="268">
        <f t="shared" si="0"/>
        <v>0</v>
      </c>
      <c r="O22" s="268">
        <f>VLOOKUP(A22,[2]Gas!$A$6:$CH$25,[2]Gas!$BU$2,FALSE)</f>
        <v>0</v>
      </c>
      <c r="P22" s="268" t="str">
        <f>VLOOKUP(A22,[2]Gas!$A$6:$CH$25,[2]Gas!$BV$2,FALSE)</f>
        <v/>
      </c>
      <c r="Q22" s="268">
        <f>VLOOKUP(A22,[2]Electricity!$A$6:$BM$25,[2]Electricity!$BH$2,FALSE)</f>
        <v>0</v>
      </c>
      <c r="R22" s="268">
        <f>VLOOKUP(A22,[2]Electricity!$A$6:$BM$25,[2]Electricity!$BI$2,FALSE)</f>
        <v>0</v>
      </c>
      <c r="S22" s="268" t="str">
        <f>VLOOKUP(A22,[2]Electricity!$A$6:$BM$25,[2]Electricity!$BJ$2,FALSE)</f>
        <v/>
      </c>
      <c r="T22" s="268">
        <f>VLOOKUP(A22,[2]Electricity!$A$6:$BM$25,[2]Electricity!$BK$2,FALSE)</f>
        <v>730.08410562000006</v>
      </c>
      <c r="U22" s="268">
        <f>VLOOKUP(A22,[2]Electricity!$A$6:$BM$25,[2]Electricity!$BL$2,FALSE)</f>
        <v>31.926014763862167</v>
      </c>
      <c r="V22" s="314" t="str">
        <f>VLOOKUP(A22,[2]Electricity!$A$6:$BM$25,[2]Electricity!$BM$2,FALSE)</f>
        <v/>
      </c>
    </row>
    <row r="23" spans="1:22" x14ac:dyDescent="0.35">
      <c r="A23" s="104" t="s">
        <v>103</v>
      </c>
      <c r="B23" s="105">
        <v>35.901351187132995</v>
      </c>
      <c r="C23" s="105">
        <v>0.58721924022796002</v>
      </c>
      <c r="D23" s="105">
        <f>VLOOKUP(A23,[2]NLA!$B$3:$D$23,[2]NLA!$D$2,FALSE)</f>
        <v>60757.5</v>
      </c>
      <c r="E23" s="105">
        <v>32.241380898984104</v>
      </c>
      <c r="F23" s="156">
        <f>VLOOKUP(A23,[2]Water!$A$6:$AO$25,[2]Water!$AI$2,FALSE)</f>
        <v>43290.594799999999</v>
      </c>
      <c r="G23" s="156">
        <f>VLOOKUP(A23,[2]Water!$A$6:$AO$25,[2]Water!$AJ$2,FALSE)</f>
        <v>712.5144187960334</v>
      </c>
      <c r="H23" s="156">
        <f>VLOOKUP(A23,[2]Waste!$M$5:$Q$24,[2]Waste!$N$1-[2]Waste!$L$1,FALSE)</f>
        <v>77.694309999999987</v>
      </c>
      <c r="I23" s="156">
        <f>VLOOKUP(A23,[2]Waste!$M$5:$Q$24,[2]Waste!$O$1-[2]Waste!$L$1,FALSE)</f>
        <v>23.355499999999999</v>
      </c>
      <c r="J23" s="156">
        <f>VLOOKUP(A23,[2]Waste!$M$5:$Q$24,[2]Waste!$P$1-[2]Waste!$L$1,FALSE)</f>
        <v>54.338810000000002</v>
      </c>
      <c r="K23" s="297">
        <v>23.879247717654341</v>
      </c>
      <c r="L23" s="268">
        <f>VLOOKUP(A23,[2]Gas!$A$6:$CH$25,[2]Gas!$BR$2,FALSE)</f>
        <v>33.615287999877999</v>
      </c>
      <c r="M23" s="268">
        <f>VLOOKUP(A23,[2]Gas!$A$6:$CH$25,[2]Gas!$BO$2,FALSE)</f>
        <v>23.274527680887001</v>
      </c>
      <c r="N23" s="268">
        <f t="shared" si="0"/>
        <v>10.340760318990998</v>
      </c>
      <c r="O23" s="268">
        <f>VLOOKUP(A23,[2]Gas!$A$6:$CH$25,[2]Gas!$BU$2,FALSE)</f>
        <v>0.170197264847813</v>
      </c>
      <c r="P23" s="268">
        <f>VLOOKUP(A23,[2]Gas!$A$6:$CH$25,[2]Gas!$BV$2,FALSE)</f>
        <v>-0.89787152182954211</v>
      </c>
      <c r="Q23" s="268">
        <f>VLOOKUP(A23,[2]Electricity!$A$6:$BM$25,[2]Electricity!$BH$2,FALSE)</f>
        <v>1234.7597304900003</v>
      </c>
      <c r="R23" s="268">
        <f>VLOOKUP(A23,[2]Electricity!$A$6:$BM$25,[2]Electricity!$BI$2,FALSE)</f>
        <v>20.32275407134922</v>
      </c>
      <c r="S23" s="268">
        <f>VLOOKUP(A23,[2]Electricity!$A$6:$BM$25,[2]Electricity!$BJ$2,FALSE)</f>
        <v>-0.36170243997078722</v>
      </c>
      <c r="T23" s="268">
        <f>VLOOKUP(A23,[2]Electricity!$A$6:$BM$25,[2]Electricity!$BK$2,FALSE)</f>
        <v>1269.75626885</v>
      </c>
      <c r="U23" s="268">
        <f>VLOOKUP(A23,[2]Electricity!$A$6:$BM$25,[2]Electricity!$BL$2,FALSE)</f>
        <v>20.898757665308807</v>
      </c>
      <c r="V23" s="314">
        <f>VLOOKUP(A23,[2]Electricity!$A$6:$BM$25,[2]Electricity!$BM$2,FALSE)</f>
        <v>-0.12481507322117213</v>
      </c>
    </row>
    <row r="24" spans="1:22" x14ac:dyDescent="0.35">
      <c r="A24" s="104" t="s">
        <v>104</v>
      </c>
      <c r="B24" s="105">
        <v>0</v>
      </c>
      <c r="C24" s="105">
        <v>0</v>
      </c>
      <c r="D24" s="105">
        <f>VLOOKUP(A24,[2]NLA!$B$3:$D$23,[2]NLA!$D$2,FALSE)</f>
        <v>24794</v>
      </c>
      <c r="E24" s="105">
        <v>51.193307942958725</v>
      </c>
      <c r="F24" s="156">
        <f>VLOOKUP(A24,[2]Water!$A$6:$AO$25,[2]Water!$AI$2,FALSE)</f>
        <v>11684.130999999999</v>
      </c>
      <c r="G24" s="156">
        <f>VLOOKUP(A24,[2]Water!$A$6:$AO$25,[2]Water!$AJ$2,FALSE)</f>
        <v>471.24832620795354</v>
      </c>
      <c r="H24" s="156">
        <f>VLOOKUP(A24,[2]Waste!$M$5:$Q$24,[2]Waste!$N$1-[2]Waste!$L$1,FALSE)</f>
        <v>53.185116666666694</v>
      </c>
      <c r="I24" s="156">
        <f>VLOOKUP(A24,[2]Waste!$M$5:$Q$24,[2]Waste!$O$1-[2]Waste!$L$1,FALSE)</f>
        <v>43.375733333333301</v>
      </c>
      <c r="J24" s="156">
        <f>VLOOKUP(A24,[2]Waste!$M$5:$Q$24,[2]Waste!$P$1-[2]Waste!$L$1,FALSE)</f>
        <v>9.8093833333333293</v>
      </c>
      <c r="K24" s="297">
        <v>51.450035707764414</v>
      </c>
      <c r="L24" s="268">
        <f>VLOOKUP(A24,[2]Gas!$A$6:$CH$25,[2]Gas!$BR$2,FALSE)</f>
        <v>19.240000000000002</v>
      </c>
      <c r="M24" s="268">
        <f>VLOOKUP(A24,[2]Gas!$A$6:$CH$25,[2]Gas!$BO$2,FALSE)</f>
        <v>19.240000000000002</v>
      </c>
      <c r="N24" s="268">
        <f t="shared" si="0"/>
        <v>0</v>
      </c>
      <c r="O24" s="268">
        <f>VLOOKUP(A24,[2]Gas!$A$6:$CH$25,[2]Gas!$BU$2,FALSE)</f>
        <v>0</v>
      </c>
      <c r="P24" s="268" t="str">
        <f>VLOOKUP(A24,[2]Gas!$A$6:$CH$25,[2]Gas!$BV$2,FALSE)</f>
        <v/>
      </c>
      <c r="Q24" s="268">
        <f>VLOOKUP(A24,[2]Electricity!$A$6:$BM$25,[2]Electricity!$BH$2,FALSE)</f>
        <v>0</v>
      </c>
      <c r="R24" s="268">
        <f>VLOOKUP(A24,[2]Electricity!$A$6:$BM$25,[2]Electricity!$BI$2,FALSE)</f>
        <v>0</v>
      </c>
      <c r="S24" s="268">
        <f>VLOOKUP(A24,[2]Electricity!$A$6:$BM$25,[2]Electricity!$BJ$2,FALSE)</f>
        <v>-1</v>
      </c>
      <c r="T24" s="268">
        <f>VLOOKUP(A24,[2]Electricity!$A$6:$BM$25,[2]Electricity!$BK$2,FALSE)</f>
        <v>1237.1039440100001</v>
      </c>
      <c r="U24" s="268">
        <f>VLOOKUP(A24,[2]Electricity!$A$6:$BM$25,[2]Electricity!$BL$2,FALSE)</f>
        <v>49.895294991126882</v>
      </c>
      <c r="V24" s="314">
        <f>VLOOKUP(A24,[2]Electricity!$A$6:$BM$25,[2]Electricity!$BM$2,FALSE)</f>
        <v>-3.0218457485014061E-2</v>
      </c>
    </row>
    <row r="25" spans="1:22" x14ac:dyDescent="0.35">
      <c r="A25" s="104" t="s">
        <v>105</v>
      </c>
      <c r="B25" s="105">
        <v>51.909511993290998</v>
      </c>
      <c r="C25" s="105">
        <v>2.0227217179966255</v>
      </c>
      <c r="D25" s="105">
        <f>VLOOKUP(A25,[2]NLA!$B$3:$D$23,[2]NLA!$D$2,FALSE)</f>
        <v>25375.7</v>
      </c>
      <c r="E25" s="105">
        <v>0</v>
      </c>
      <c r="F25" s="156">
        <f>VLOOKUP(A25,[2]Water!$A$6:$AO$25,[2]Water!$AI$2,FALSE)</f>
        <v>12477.466699999999</v>
      </c>
      <c r="G25" s="156">
        <f>VLOOKUP(A25,[2]Water!$A$6:$AO$25,[2]Water!$AJ$2,FALSE)</f>
        <v>491.70926122235045</v>
      </c>
      <c r="H25" s="156">
        <f>VLOOKUP(A25,[2]Waste!$M$5:$Q$24,[2]Waste!$N$1-[2]Waste!$L$1,FALSE)</f>
        <v>30.480565822784804</v>
      </c>
      <c r="I25" s="156">
        <f>VLOOKUP(A25,[2]Waste!$M$5:$Q$24,[2]Waste!$O$1-[2]Waste!$L$1,FALSE)</f>
        <v>16.451058000406899</v>
      </c>
      <c r="J25" s="156">
        <f>VLOOKUP(A25,[2]Waste!$M$5:$Q$24,[2]Waste!$P$1-[2]Waste!$L$1,FALSE)</f>
        <v>14.029507822377891</v>
      </c>
      <c r="K25" s="297">
        <v>43.537407992767847</v>
      </c>
      <c r="L25" s="268">
        <f>VLOOKUP(A25,[2]Gas!$A$6:$CH$25,[2]Gas!$BR$2,FALSE)</f>
        <v>62.202431669620999</v>
      </c>
      <c r="M25" s="268">
        <f>VLOOKUP(A25,[2]Gas!$A$6:$CH$25,[2]Gas!$BO$2,FALSE)</f>
        <v>62.202431669620999</v>
      </c>
      <c r="N25" s="268">
        <f t="shared" si="0"/>
        <v>0</v>
      </c>
      <c r="O25" s="268">
        <f>VLOOKUP(A25,[2]Gas!$A$6:$CH$25,[2]Gas!$BU$2,FALSE)</f>
        <v>0</v>
      </c>
      <c r="P25" s="268">
        <f>VLOOKUP(A25,[2]Gas!$A$6:$CH$25,[2]Gas!$BV$2,FALSE)</f>
        <v>-1</v>
      </c>
      <c r="Q25" s="268">
        <f>VLOOKUP(A25,[2]Electricity!$A$6:$BM$25,[2]Electricity!$BH$2,FALSE)</f>
        <v>0</v>
      </c>
      <c r="R25" s="268">
        <f>VLOOKUP(A25,[2]Electricity!$A$6:$BM$25,[2]Electricity!$BI$2,FALSE)</f>
        <v>0</v>
      </c>
      <c r="S25" s="268" t="str">
        <f>VLOOKUP(A25,[2]Electricity!$A$6:$BM$25,[2]Electricity!$BJ$2,FALSE)</f>
        <v/>
      </c>
      <c r="T25" s="268">
        <f>VLOOKUP(A25,[2]Electricity!$A$6:$BM$25,[2]Electricity!$BK$2,FALSE)</f>
        <v>1189.1667279999999</v>
      </c>
      <c r="U25" s="268">
        <f>VLOOKUP(A25,[2]Electricity!$A$6:$BM$25,[2]Electricity!$BL$2,FALSE)</f>
        <v>46.862420662287143</v>
      </c>
      <c r="V25" s="314">
        <f>VLOOKUP(A25,[2]Electricity!$A$6:$BM$25,[2]Electricity!$BM$2,FALSE)</f>
        <v>7.6371396985131179E-2</v>
      </c>
    </row>
    <row r="26" spans="1:22" x14ac:dyDescent="0.35">
      <c r="A26" s="104" t="s">
        <v>106</v>
      </c>
      <c r="B26" s="105">
        <v>155.78948692120505</v>
      </c>
      <c r="C26" s="105">
        <v>4.1433814966437152</v>
      </c>
      <c r="D26" s="105">
        <f>VLOOKUP(A26,[2]NLA!$B$3:$D$23,[2]NLA!$D$2,FALSE)</f>
        <v>37444</v>
      </c>
      <c r="E26" s="105">
        <v>37.82794576936989</v>
      </c>
      <c r="F26" s="156">
        <f>VLOOKUP(A26,[2]Water!$A$6:$AO$25,[2]Water!$AI$2,FALSE)</f>
        <v>20325.127400000001</v>
      </c>
      <c r="G26" s="156">
        <f>VLOOKUP(A26,[2]Water!$A$6:$AO$25,[2]Water!$AJ$2,FALSE)</f>
        <v>542.81399957269525</v>
      </c>
      <c r="H26" s="156">
        <f>VLOOKUP(A26,[2]Waste!$M$5:$Q$24,[2]Waste!$N$1-[2]Waste!$L$1,FALSE)</f>
        <v>107.604</v>
      </c>
      <c r="I26" s="156">
        <f>VLOOKUP(A26,[2]Waste!$M$5:$Q$24,[2]Waste!$O$1-[2]Waste!$L$1,FALSE)</f>
        <v>7.4479999999999995</v>
      </c>
      <c r="J26" s="156">
        <f>VLOOKUP(A26,[2]Waste!$M$5:$Q$24,[2]Waste!$P$1-[2]Waste!$L$1,FALSE)</f>
        <v>100.15600000000001</v>
      </c>
      <c r="K26" s="297">
        <v>47.377797182459148</v>
      </c>
      <c r="L26" s="268">
        <f>VLOOKUP(A26,[2]Gas!$A$6:$CH$25,[2]Gas!$BR$2,FALSE)</f>
        <v>163.96325205871398</v>
      </c>
      <c r="M26" s="268">
        <f>VLOOKUP(A26,[2]Gas!$A$6:$CH$25,[2]Gas!$BO$2,FALSE)</f>
        <v>81.981626029357002</v>
      </c>
      <c r="N26" s="268">
        <f t="shared" si="0"/>
        <v>81.981626029356974</v>
      </c>
      <c r="O26" s="268">
        <f>VLOOKUP(A26,[2]Gas!$A$6:$CH$25,[2]Gas!$BU$2,FALSE)</f>
        <v>2.1894462672085511</v>
      </c>
      <c r="P26" s="268">
        <f>VLOOKUP(A26,[2]Gas!$A$6:$CH$25,[2]Gas!$BV$2,FALSE)</f>
        <v>-0.61659206177532622</v>
      </c>
      <c r="Q26" s="268">
        <f>VLOOKUP(A26,[2]Electricity!$A$6:$BM$25,[2]Electricity!$BH$2,FALSE)</f>
        <v>0</v>
      </c>
      <c r="R26" s="268">
        <f>VLOOKUP(A26,[2]Electricity!$A$6:$BM$25,[2]Electricity!$BI$2,FALSE)</f>
        <v>0</v>
      </c>
      <c r="S26" s="268">
        <f>VLOOKUP(A26,[2]Electricity!$A$6:$BM$25,[2]Electricity!$BJ$2,FALSE)</f>
        <v>-1</v>
      </c>
      <c r="T26" s="268">
        <f>VLOOKUP(A26,[2]Electricity!$A$6:$BM$25,[2]Electricity!$BK$2,FALSE)</f>
        <v>1658.9531865200001</v>
      </c>
      <c r="U26" s="268">
        <f>VLOOKUP(A26,[2]Electricity!$A$6:$BM$25,[2]Electricity!$BL$2,FALSE)</f>
        <v>44.304913644909739</v>
      </c>
      <c r="V26" s="314">
        <f>VLOOKUP(A26,[2]Electricity!$A$6:$BM$25,[2]Electricity!$BM$2,FALSE)</f>
        <v>-6.4859147539411022E-2</v>
      </c>
    </row>
    <row r="27" spans="1:22" x14ac:dyDescent="0.35">
      <c r="A27" s="104" t="s">
        <v>107</v>
      </c>
      <c r="B27" s="105">
        <v>92.366892397108003</v>
      </c>
      <c r="C27" s="105">
        <v>3.4393583668775336</v>
      </c>
      <c r="D27" s="105">
        <f>VLOOKUP(A27,[2]NLA!$B$3:$D$23,[2]NLA!$D$2,FALSE)</f>
        <v>27682.93</v>
      </c>
      <c r="E27" s="105">
        <v>36.181275320901889</v>
      </c>
      <c r="F27" s="156">
        <f>VLOOKUP(A27,[2]Water!$A$6:$AO$25,[2]Water!$AI$2,FALSE)</f>
        <v>10296.942000000001</v>
      </c>
      <c r="G27" s="156">
        <f>VLOOKUP(A27,[2]Water!$A$6:$AO$25,[2]Water!$AJ$2,FALSE)</f>
        <v>371.95997677991454</v>
      </c>
      <c r="H27" s="156">
        <f>VLOOKUP(A27,[2]Waste!$M$5:$Q$24,[2]Waste!$N$1-[2]Waste!$L$1,FALSE)</f>
        <v>56.264322377622406</v>
      </c>
      <c r="I27" s="156">
        <f>VLOOKUP(A27,[2]Waste!$M$5:$Q$24,[2]Waste!$O$1-[2]Waste!$L$1,FALSE)</f>
        <v>37.805393744726004</v>
      </c>
      <c r="J27" s="156">
        <f>VLOOKUP(A27,[2]Waste!$M$5:$Q$24,[2]Waste!$P$1-[2]Waste!$L$1,FALSE)</f>
        <v>18.458928632896452</v>
      </c>
      <c r="K27" s="297">
        <v>29.73187581887424</v>
      </c>
      <c r="L27" s="268">
        <f>VLOOKUP(A27,[2]Gas!$A$6:$CH$25,[2]Gas!$BR$2,FALSE)</f>
        <v>131.30398345002001</v>
      </c>
      <c r="M27" s="268">
        <f>VLOOKUP(A27,[2]Gas!$A$6:$CH$25,[2]Gas!$BO$2,FALSE)</f>
        <v>131.30398345002001</v>
      </c>
      <c r="N27" s="268">
        <f t="shared" si="0"/>
        <v>0</v>
      </c>
      <c r="O27" s="268">
        <f>VLOOKUP(A27,[2]Gas!$A$6:$CH$25,[2]Gas!$BU$2,FALSE)</f>
        <v>0</v>
      </c>
      <c r="P27" s="268">
        <f>VLOOKUP(A27,[2]Gas!$A$6:$CH$25,[2]Gas!$BV$2,FALSE)</f>
        <v>-1</v>
      </c>
      <c r="Q27" s="268">
        <f>VLOOKUP(A27,[2]Electricity!$A$6:$BM$25,[2]Electricity!$BH$2,FALSE)</f>
        <v>0</v>
      </c>
      <c r="R27" s="268">
        <f>VLOOKUP(A27,[2]Electricity!$A$6:$BM$25,[2]Electricity!$BI$2,FALSE)</f>
        <v>0</v>
      </c>
      <c r="S27" s="268" t="str">
        <f>VLOOKUP(A27,[2]Electricity!$A$6:$BM$25,[2]Electricity!$BJ$2,FALSE)</f>
        <v/>
      </c>
      <c r="T27" s="268">
        <f>VLOOKUP(A27,[2]Electricity!$A$6:$BM$25,[2]Electricity!$BK$2,FALSE)</f>
        <v>852.14698168000018</v>
      </c>
      <c r="U27" s="268">
        <f>VLOOKUP(A27,[2]Electricity!$A$6:$BM$25,[2]Electricity!$BL$2,FALSE)</f>
        <v>30.78239845565481</v>
      </c>
      <c r="V27" s="314">
        <f>VLOOKUP(A27,[2]Electricity!$A$6:$BM$25,[2]Electricity!$BM$2,FALSE)</f>
        <v>3.5333210833393913E-2</v>
      </c>
    </row>
    <row r="28" spans="1:22" x14ac:dyDescent="0.35">
      <c r="A28" s="104" t="s">
        <v>108</v>
      </c>
      <c r="B28" s="105">
        <v>73.867382257001992</v>
      </c>
      <c r="C28" s="105">
        <v>1.9667130541178626</v>
      </c>
      <c r="D28" s="105">
        <f>VLOOKUP(A28,[2]NLA!$B$3:$D$23,[2]NLA!$D$2,FALSE)</f>
        <v>37511.599999999999</v>
      </c>
      <c r="E28" s="105">
        <v>0</v>
      </c>
      <c r="F28" s="156">
        <f>VLOOKUP(A28,[2]Water!$A$6:$AO$25,[2]Water!$AI$2,FALSE)</f>
        <v>16678.061499999996</v>
      </c>
      <c r="G28" s="156">
        <f>VLOOKUP(A28,[2]Water!$A$6:$AO$25,[2]Water!$AJ$2,FALSE)</f>
        <v>444.61077373399155</v>
      </c>
      <c r="H28" s="156">
        <f>VLOOKUP(A28,[2]Waste!$M$5:$Q$24,[2]Waste!$N$1-[2]Waste!$L$1,FALSE)</f>
        <v>71.471149999999994</v>
      </c>
      <c r="I28" s="156">
        <f>VLOOKUP(A28,[2]Waste!$M$5:$Q$24,[2]Waste!$O$1-[2]Waste!$L$1,FALSE)</f>
        <v>45.793554884344204</v>
      </c>
      <c r="J28" s="156">
        <f>VLOOKUP(A28,[2]Waste!$M$5:$Q$24,[2]Waste!$P$1-[2]Waste!$L$1,FALSE)</f>
        <v>25.677595115655805</v>
      </c>
      <c r="K28" s="297">
        <v>32.489396648996639</v>
      </c>
      <c r="L28" s="268">
        <f>VLOOKUP(A28,[2]Gas!$A$6:$CH$25,[2]Gas!$BR$2,FALSE)</f>
        <v>94.806184326659007</v>
      </c>
      <c r="M28" s="268">
        <f>VLOOKUP(A28,[2]Gas!$A$6:$CH$25,[2]Gas!$BO$2,FALSE)</f>
        <v>94.806184326659007</v>
      </c>
      <c r="N28" s="268">
        <f t="shared" si="0"/>
        <v>0</v>
      </c>
      <c r="O28" s="268">
        <f>VLOOKUP(A28,[2]Gas!$A$6:$CH$25,[2]Gas!$BU$2,FALSE)</f>
        <v>0</v>
      </c>
      <c r="P28" s="268">
        <f>VLOOKUP(A28,[2]Gas!$A$6:$CH$25,[2]Gas!$BV$2,FALSE)</f>
        <v>-1</v>
      </c>
      <c r="Q28" s="268">
        <f>VLOOKUP(A28,[2]Electricity!$A$6:$BM$25,[2]Electricity!$BH$2,FALSE)</f>
        <v>0</v>
      </c>
      <c r="R28" s="268">
        <f>VLOOKUP(A28,[2]Electricity!$A$6:$BM$25,[2]Electricity!$BI$2,FALSE)</f>
        <v>0</v>
      </c>
      <c r="S28" s="268" t="str">
        <f>VLOOKUP(A28,[2]Electricity!$A$6:$BM$25,[2]Electricity!$BJ$2,FALSE)</f>
        <v/>
      </c>
      <c r="T28" s="268">
        <f>VLOOKUP(A28,[2]Electricity!$A$6:$BM$25,[2]Electricity!$BK$2,FALSE)</f>
        <v>1222.4008780000001</v>
      </c>
      <c r="U28" s="268">
        <f>VLOOKUP(A28,[2]Electricity!$A$6:$BM$25,[2]Electricity!$BL$2,FALSE)</f>
        <v>32.587276415828711</v>
      </c>
      <c r="V28" s="314">
        <f>VLOOKUP(A28,[2]Electricity!$A$6:$BM$25,[2]Electricity!$BM$2,FALSE)</f>
        <v>3.0126680371915793E-3</v>
      </c>
    </row>
    <row r="29" spans="1:22" x14ac:dyDescent="0.35">
      <c r="A29" s="104" t="s">
        <v>109</v>
      </c>
      <c r="B29" s="105">
        <v>47.289458745817996</v>
      </c>
      <c r="C29" s="105">
        <v>33.255596867663847</v>
      </c>
      <c r="D29" s="105">
        <f>VLOOKUP(A29,[2]NLA!$B$3:$D$23,[2]NLA!$D$2,FALSE)</f>
        <v>1422</v>
      </c>
      <c r="E29" s="105">
        <v>28.18743045007032</v>
      </c>
      <c r="F29" s="156">
        <f>VLOOKUP(A29,[2]Water!$A$6:$AO$25,[2]Water!$AI$2,FALSE)</f>
        <v>448.99229999999994</v>
      </c>
      <c r="G29" s="156">
        <f>VLOOKUP(A29,[2]Water!$A$6:$AO$25,[2]Water!$AJ$2,FALSE)</f>
        <v>315.74704641350206</v>
      </c>
      <c r="H29" s="156">
        <f>VLOOKUP(A29,[2]Waste!$M$5:$Q$24,[2]Waste!$N$1-[2]Waste!$L$1,FALSE)</f>
        <v>0</v>
      </c>
      <c r="I29" s="156">
        <f>VLOOKUP(A29,[2]Waste!$M$5:$Q$24,[2]Waste!$O$1-[2]Waste!$L$1,FALSE)</f>
        <v>0</v>
      </c>
      <c r="J29" s="156">
        <f>VLOOKUP(A29,[2]Waste!$M$5:$Q$24,[2]Waste!$P$1-[2]Waste!$L$1,FALSE)</f>
        <v>0</v>
      </c>
      <c r="K29" s="297">
        <v>26.053042756680735</v>
      </c>
      <c r="L29" s="268">
        <f>VLOOKUP(A29,[2]Gas!$A$6:$CH$25,[2]Gas!$BR$2,FALSE)</f>
        <v>33.116458935711997</v>
      </c>
      <c r="M29" s="268">
        <f>VLOOKUP(A29,[2]Gas!$A$6:$CH$25,[2]Gas!$BO$2,FALSE)</f>
        <v>33.116458935711997</v>
      </c>
      <c r="N29" s="268">
        <f t="shared" si="0"/>
        <v>0</v>
      </c>
      <c r="O29" s="268">
        <f>VLOOKUP(A29,[2]Gas!$A$6:$CH$25,[2]Gas!$BU$2,FALSE)</f>
        <v>0</v>
      </c>
      <c r="P29" s="268" t="str">
        <f>VLOOKUP(A29,[2]Gas!$A$6:$CH$25,[2]Gas!$BV$2,FALSE)</f>
        <v/>
      </c>
      <c r="Q29" s="268">
        <f>VLOOKUP(A29,[2]Electricity!$A$6:$BM$25,[2]Electricity!$BH$2,FALSE)</f>
        <v>0</v>
      </c>
      <c r="R29" s="268">
        <f>VLOOKUP(A29,[2]Electricity!$A$6:$BM$25,[2]Electricity!$BI$2,FALSE)</f>
        <v>0</v>
      </c>
      <c r="S29" s="268">
        <f>VLOOKUP(A29,[2]Electricity!$A$6:$BM$25,[2]Electricity!$BJ$2,FALSE)</f>
        <v>-1</v>
      </c>
      <c r="T29" s="268">
        <f>VLOOKUP(A29,[2]Electricity!$A$6:$BM$25,[2]Electricity!$BK$2,FALSE)</f>
        <v>36.756712359999995</v>
      </c>
      <c r="U29" s="268">
        <f>VLOOKUP(A29,[2]Electricity!$A$6:$BM$25,[2]Electricity!$BL$2,FALSE)</f>
        <v>25.848602222222219</v>
      </c>
      <c r="V29" s="314">
        <f>VLOOKUP(A29,[2]Electricity!$A$6:$BM$25,[2]Electricity!$BM$2,FALSE)</f>
        <v>-7.8470885864604378E-3</v>
      </c>
    </row>
    <row r="30" spans="1:22" x14ac:dyDescent="0.35">
      <c r="A30" s="104" t="s">
        <v>110</v>
      </c>
      <c r="B30" s="105">
        <v>288.02304097320007</v>
      </c>
      <c r="C30" s="105">
        <v>5.3270814362956092</v>
      </c>
      <c r="D30" s="105">
        <f>VLOOKUP(A30,[2]NLA!$B$3:$D$23,[2]NLA!$D$2,FALSE)</f>
        <v>54142.1</v>
      </c>
      <c r="E30" s="105">
        <v>19.445740099911781</v>
      </c>
      <c r="F30" s="156">
        <f>VLOOKUP(A30,[2]Water!$A$6:$AO$25,[2]Water!$AI$2,FALSE)</f>
        <v>27021.042000000001</v>
      </c>
      <c r="G30" s="156">
        <f>VLOOKUP(A30,[2]Water!$A$6:$AO$25,[2]Water!$AJ$2,FALSE)</f>
        <v>499.07635647675284</v>
      </c>
      <c r="H30" s="156">
        <f>VLOOKUP(A30,[2]Waste!$M$5:$Q$24,[2]Waste!$N$1-[2]Waste!$L$1,FALSE)</f>
        <v>107.41108</v>
      </c>
      <c r="I30" s="156">
        <f>VLOOKUP(A30,[2]Waste!$M$5:$Q$24,[2]Waste!$O$1-[2]Waste!$L$1,FALSE)</f>
        <v>67.995167802569398</v>
      </c>
      <c r="J30" s="156">
        <f>VLOOKUP(A30,[2]Waste!$M$5:$Q$24,[2]Waste!$P$1-[2]Waste!$L$1,FALSE)</f>
        <v>39.415912197430607</v>
      </c>
      <c r="K30" s="297">
        <v>22.074149876913573</v>
      </c>
      <c r="L30" s="268">
        <f>VLOOKUP(A30,[2]Gas!$A$6:$CH$25,[2]Gas!$BR$2,FALSE)</f>
        <v>219.93203171559995</v>
      </c>
      <c r="M30" s="268">
        <f>VLOOKUP(A30,[2]Gas!$A$6:$CH$25,[2]Gas!$BO$2,FALSE)</f>
        <v>219.93203171559995</v>
      </c>
      <c r="N30" s="268">
        <f t="shared" si="0"/>
        <v>0</v>
      </c>
      <c r="O30" s="268">
        <f>VLOOKUP(A30,[2]Gas!$A$6:$CH$25,[2]Gas!$BU$2,FALSE)</f>
        <v>0</v>
      </c>
      <c r="P30" s="268">
        <f>VLOOKUP(A30,[2]Gas!$A$6:$CH$25,[2]Gas!$BV$2,FALSE)</f>
        <v>-1</v>
      </c>
      <c r="Q30" s="268">
        <f>VLOOKUP(A30,[2]Electricity!$A$6:$BM$25,[2]Electricity!$BH$2,FALSE)</f>
        <v>0</v>
      </c>
      <c r="R30" s="268">
        <f>VLOOKUP(A30,[2]Electricity!$A$6:$BM$25,[2]Electricity!$BI$2,FALSE)</f>
        <v>0</v>
      </c>
      <c r="S30" s="268">
        <f>VLOOKUP(A30,[2]Electricity!$A$6:$BM$25,[2]Electricity!$BJ$2,FALSE)</f>
        <v>-1</v>
      </c>
      <c r="T30" s="268">
        <f>VLOOKUP(A30,[2]Electricity!$A$6:$BM$25,[2]Electricity!$BK$2,FALSE)</f>
        <v>1223.8529441799999</v>
      </c>
      <c r="U30" s="268">
        <f>VLOOKUP(A30,[2]Electricity!$A$6:$BM$25,[2]Electricity!$BL$2,FALSE)</f>
        <v>22.604460192345694</v>
      </c>
      <c r="V30" s="314">
        <f>VLOOKUP(A30,[2]Electricity!$A$6:$BM$25,[2]Electricity!$BM$2,FALSE)</f>
        <v>2.4024042528892675E-2</v>
      </c>
    </row>
    <row r="31" spans="1:22" x14ac:dyDescent="0.35">
      <c r="A31" s="104" t="s">
        <v>111</v>
      </c>
      <c r="B31" s="105">
        <v>109.42710980057799</v>
      </c>
      <c r="C31" s="105">
        <v>7.496085724698621</v>
      </c>
      <c r="D31" s="105">
        <f>VLOOKUP(A31,[2]NLA!$B$3:$D$23,[2]NLA!$D$2,FALSE)</f>
        <v>14586.4</v>
      </c>
      <c r="E31" s="105">
        <v>51.560014166421198</v>
      </c>
      <c r="F31" s="156">
        <f>VLOOKUP(A31,[2]Water!$A$6:$AO$25,[2]Water!$AI$2,FALSE)</f>
        <v>14075.762499999999</v>
      </c>
      <c r="G31" s="156">
        <f>VLOOKUP(A31,[2]Water!$A$6:$AO$25,[2]Water!$AJ$2,FALSE)</f>
        <v>964.99221877913658</v>
      </c>
      <c r="H31" s="156">
        <f>VLOOKUP(A31,[2]Waste!$M$5:$Q$24,[2]Waste!$N$1-[2]Waste!$L$1,FALSE)</f>
        <v>54.411916666666599</v>
      </c>
      <c r="I31" s="156">
        <f>VLOOKUP(A31,[2]Waste!$M$5:$Q$24,[2]Waste!$O$1-[2]Waste!$L$1,FALSE)</f>
        <v>27.832877124613297</v>
      </c>
      <c r="J31" s="156">
        <f>VLOOKUP(A31,[2]Waste!$M$5:$Q$24,[2]Waste!$P$1-[2]Waste!$L$1,FALSE)</f>
        <v>26.579039542053302</v>
      </c>
      <c r="K31" s="297">
        <v>49.016271946004288</v>
      </c>
      <c r="L31" s="268">
        <f>VLOOKUP(A31,[2]Gas!$A$6:$CH$25,[2]Gas!$BR$2,FALSE)</f>
        <v>81.924492672616012</v>
      </c>
      <c r="M31" s="268">
        <f>VLOOKUP(A31,[2]Gas!$A$6:$CH$25,[2]Gas!$BO$2,FALSE)</f>
        <v>81.924492672616012</v>
      </c>
      <c r="N31" s="268">
        <f t="shared" si="0"/>
        <v>0</v>
      </c>
      <c r="O31" s="268">
        <f>VLOOKUP(A31,[2]Gas!$A$6:$CH$25,[2]Gas!$BU$2,FALSE)</f>
        <v>0</v>
      </c>
      <c r="P31" s="268">
        <f>VLOOKUP(A31,[2]Gas!$A$6:$CH$25,[2]Gas!$BV$2,FALSE)</f>
        <v>-1</v>
      </c>
      <c r="Q31" s="268">
        <f>VLOOKUP(A31,[2]Electricity!$A$6:$BM$25,[2]Electricity!$BH$2,FALSE)</f>
        <v>0</v>
      </c>
      <c r="R31" s="268">
        <f>VLOOKUP(A31,[2]Electricity!$A$6:$BM$25,[2]Electricity!$BI$2,FALSE)</f>
        <v>0</v>
      </c>
      <c r="S31" s="268">
        <f>VLOOKUP(A31,[2]Electricity!$A$6:$BM$25,[2]Electricity!$BJ$2,FALSE)</f>
        <v>-1</v>
      </c>
      <c r="T31" s="268">
        <f>VLOOKUP(A31,[2]Electricity!$A$6:$BM$25,[2]Electricity!$BK$2,FALSE)</f>
        <v>715.60280080000007</v>
      </c>
      <c r="U31" s="268">
        <f>VLOOKUP(A31,[2]Electricity!$A$6:$BM$25,[2]Electricity!$BL$2,FALSE)</f>
        <v>49.05958980968574</v>
      </c>
      <c r="V31" s="314">
        <f>VLOOKUP(A31,[2]Electricity!$A$6:$BM$25,[2]Electricity!$BM$2,FALSE)</f>
        <v>8.8374455995277046E-4</v>
      </c>
    </row>
    <row r="32" spans="1:22" x14ac:dyDescent="0.35">
      <c r="A32" s="114" t="s">
        <v>112</v>
      </c>
      <c r="B32" s="115">
        <v>286.10931854755705</v>
      </c>
      <c r="C32" s="115">
        <v>7.284973444133561</v>
      </c>
      <c r="D32" s="115">
        <v>0</v>
      </c>
      <c r="E32" s="115">
        <v>0</v>
      </c>
      <c r="F32" s="163">
        <v>248.72177810922699</v>
      </c>
      <c r="G32" s="163">
        <v>6.3330043135320651</v>
      </c>
      <c r="H32" s="163">
        <v>0</v>
      </c>
      <c r="I32" s="163">
        <v>0</v>
      </c>
      <c r="J32" s="163">
        <v>1924.0628396000002</v>
      </c>
      <c r="K32" s="298">
        <v>48.990877901099715</v>
      </c>
      <c r="L32" s="313">
        <f>VLOOKUP(A32,[2]Gas!$A$6:$CH$25,[2]Gas!$BR$2,FALSE)</f>
        <v>222.26431038341804</v>
      </c>
      <c r="M32" s="313">
        <f>VLOOKUP(A32,[2]Gas!$A$6:$CH$25,[2]Gas!$BO$2,FALSE)</f>
        <v>222.26431038341804</v>
      </c>
      <c r="N32" s="313">
        <f t="shared" si="0"/>
        <v>0</v>
      </c>
      <c r="O32" s="313">
        <f>VLOOKUP(A32,[2]Gas!$A$6:$CH$25,[2]Gas!$BU$2,FALSE)</f>
        <v>0</v>
      </c>
      <c r="P32" s="313">
        <f>VLOOKUP(A32,[2]Gas!$A$6:$CH$25,[2]Gas!$BV$2,FALSE)</f>
        <v>-1</v>
      </c>
      <c r="Q32" s="313">
        <f>VLOOKUP(A32,[2]Electricity!$A$6:$BM$25,[2]Electricity!$BH$2,FALSE)</f>
        <v>0</v>
      </c>
      <c r="R32" s="313">
        <f>VLOOKUP(A32,[2]Electricity!$A$6:$BM$25,[2]Electricity!$BI$2,FALSE)</f>
        <v>0</v>
      </c>
      <c r="S32" s="313" t="str">
        <f>VLOOKUP(A32,[2]Electricity!$A$6:$BM$25,[2]Electricity!$BJ$2,FALSE)</f>
        <v/>
      </c>
      <c r="T32" s="313">
        <f>VLOOKUP(A32,[2]Electricity!$A$6:$BM$25,[2]Electricity!$BK$2,FALSE)</f>
        <v>1857.0352016000004</v>
      </c>
      <c r="U32" s="313">
        <f>VLOOKUP(A32,[2]Electricity!$A$6:$BM$25,[2]Electricity!$BL$2,FALSE)</f>
        <v>47.284206600312174</v>
      </c>
      <c r="V32" s="315">
        <f>VLOOKUP(A32,[2]Electricity!$A$6:$BM$25,[2]Electricity!$BM$2,FALSE)</f>
        <v>-3.4836511895803945E-2</v>
      </c>
    </row>
    <row r="33" spans="1:12" x14ac:dyDescent="0.35">
      <c r="K33"/>
      <c r="L33"/>
    </row>
    <row r="34" spans="1:12" x14ac:dyDescent="0.35">
      <c r="A34" s="164" t="s">
        <v>113</v>
      </c>
      <c r="B34" s="144"/>
      <c r="C34" s="144"/>
      <c r="D34" s="144"/>
      <c r="E34" s="144"/>
      <c r="F34" s="144"/>
      <c r="G34" s="144"/>
      <c r="H34" s="144"/>
      <c r="I34" s="144"/>
    </row>
    <row r="35" spans="1:12" ht="15.75" customHeight="1" x14ac:dyDescent="0.35">
      <c r="A35" s="369" t="s">
        <v>126</v>
      </c>
      <c r="B35" s="369"/>
      <c r="C35" s="369"/>
      <c r="D35" s="369"/>
      <c r="E35" s="369"/>
      <c r="F35" s="369"/>
      <c r="G35" s="369"/>
      <c r="H35" s="369"/>
      <c r="I35" s="369"/>
    </row>
    <row r="36" spans="1:12" ht="15.75" customHeight="1" x14ac:dyDescent="0.35">
      <c r="A36" s="369" t="s">
        <v>127</v>
      </c>
      <c r="B36" s="369"/>
      <c r="C36" s="369"/>
      <c r="D36" s="369"/>
      <c r="E36" s="369"/>
      <c r="F36" s="369"/>
      <c r="G36" s="369"/>
      <c r="H36" s="70"/>
      <c r="I36" s="70"/>
    </row>
    <row r="37" spans="1:12" ht="15.75" customHeight="1" x14ac:dyDescent="0.35">
      <c r="A37" s="369" t="s">
        <v>128</v>
      </c>
      <c r="B37" s="369"/>
      <c r="C37" s="369"/>
      <c r="D37" s="369"/>
      <c r="E37" s="369"/>
      <c r="F37" s="369"/>
      <c r="G37" s="369"/>
      <c r="H37" s="70"/>
      <c r="I37" s="70"/>
      <c r="J37"/>
      <c r="K37"/>
      <c r="L37"/>
    </row>
    <row r="38" spans="1:12" x14ac:dyDescent="0.35">
      <c r="A38" s="369" t="s">
        <v>155</v>
      </c>
      <c r="B38" s="369"/>
      <c r="C38" s="369"/>
      <c r="D38" s="369"/>
      <c r="E38" s="369"/>
      <c r="F38" s="369"/>
      <c r="G38" s="369"/>
    </row>
    <row r="39" spans="1:12" x14ac:dyDescent="0.35">
      <c r="A39" s="369" t="s">
        <v>156</v>
      </c>
      <c r="B39" s="369"/>
      <c r="C39" s="369"/>
      <c r="D39" s="369"/>
      <c r="E39" s="369"/>
      <c r="F39" s="369"/>
      <c r="G39" s="369"/>
    </row>
  </sheetData>
  <sheetProtection algorithmName="SHA-512" hashValue="K6LcdAxVJw8m2AGzZfmXyVM4CfWeOzTEA+1YYYZfgW7yPGzpyycLaeF7FWIoNrgnKVw5V7uXbCvdZSzR0kJMpQ==" saltValue="aQKF1ZQeeUTdDAL//bWqhw==" spinCount="100000" sheet="1" formatCells="0" formatColumns="0" formatRows="0" insertColumns="0" insertRows="0" insertHyperlinks="0" deleteColumns="0" deleteRows="0" sort="0" autoFilter="0" pivotTables="0"/>
  <sortState xmlns:xlrd2="http://schemas.microsoft.com/office/spreadsheetml/2017/richdata2" ref="A14:K32">
    <sortCondition ref="A14:A32"/>
  </sortState>
  <mergeCells count="23">
    <mergeCell ref="A2:W2"/>
    <mergeCell ref="J11:K11"/>
    <mergeCell ref="F11:G11"/>
    <mergeCell ref="H11:I11"/>
    <mergeCell ref="F10:K10"/>
    <mergeCell ref="L11:P11"/>
    <mergeCell ref="L10:V10"/>
    <mergeCell ref="A39:G39"/>
    <mergeCell ref="A38:G38"/>
    <mergeCell ref="T11:V11"/>
    <mergeCell ref="A1:I1"/>
    <mergeCell ref="B11:C11"/>
    <mergeCell ref="B4:C4"/>
    <mergeCell ref="A4:A5"/>
    <mergeCell ref="A10:A12"/>
    <mergeCell ref="D4:F4"/>
    <mergeCell ref="D11:E11"/>
    <mergeCell ref="B10:E10"/>
    <mergeCell ref="A35:I35"/>
    <mergeCell ref="A36:G36"/>
    <mergeCell ref="A37:G37"/>
    <mergeCell ref="Q11:S11"/>
    <mergeCell ref="G4:I4"/>
  </mergeCells>
  <pageMargins left="0.7" right="0.7" top="0.75" bottom="0.75" header="0.3" footer="0.3"/>
  <pageSetup paperSize="9" orientation="portrait" r:id="rId1"/>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51259A-012B-40FD-A579-CB71A706755A}">
  <sheetPr>
    <tabColor rgb="FF00C2CC"/>
  </sheetPr>
  <dimension ref="A1:Q54"/>
  <sheetViews>
    <sheetView zoomScale="91" zoomScaleNormal="100" workbookViewId="0">
      <selection activeCell="E24" sqref="E24"/>
    </sheetView>
  </sheetViews>
  <sheetFormatPr defaultColWidth="8.81640625" defaultRowHeight="14.5" x14ac:dyDescent="0.35"/>
  <cols>
    <col min="1" max="1" width="28.81640625" style="24" customWidth="1"/>
    <col min="2" max="4" width="11.81640625" style="24" customWidth="1"/>
    <col min="5" max="10" width="11.81640625" customWidth="1"/>
  </cols>
  <sheetData>
    <row r="1" spans="1:14" ht="22" customHeight="1" x14ac:dyDescent="0.35">
      <c r="A1" s="348" t="s">
        <v>157</v>
      </c>
      <c r="B1" s="348"/>
      <c r="C1" s="348"/>
      <c r="D1" s="348"/>
      <c r="E1" s="24"/>
      <c r="F1" s="24"/>
      <c r="G1" s="24"/>
      <c r="H1" s="24"/>
      <c r="I1" s="24"/>
      <c r="J1" s="24"/>
      <c r="K1" s="24"/>
      <c r="L1" s="24"/>
      <c r="M1" s="24"/>
      <c r="N1" s="24"/>
    </row>
    <row r="2" spans="1:14" ht="27.75" customHeight="1" x14ac:dyDescent="0.35">
      <c r="A2" s="327" t="s">
        <v>158</v>
      </c>
      <c r="B2" s="327"/>
      <c r="C2" s="327"/>
      <c r="D2" s="327"/>
      <c r="E2" s="327"/>
      <c r="F2" s="327"/>
      <c r="G2" s="327"/>
      <c r="H2" s="327"/>
      <c r="I2" s="327"/>
      <c r="J2" s="327"/>
      <c r="K2" s="28"/>
      <c r="L2" s="28"/>
      <c r="M2" s="28"/>
      <c r="N2" s="28"/>
    </row>
    <row r="3" spans="1:14" x14ac:dyDescent="0.35">
      <c r="A3" s="25"/>
    </row>
    <row r="4" spans="1:14" x14ac:dyDescent="0.35">
      <c r="A4" s="346" t="s">
        <v>81</v>
      </c>
      <c r="B4" s="430" t="s">
        <v>118</v>
      </c>
      <c r="C4" s="430"/>
      <c r="D4" s="431"/>
      <c r="E4" s="434" t="s">
        <v>119</v>
      </c>
      <c r="F4" s="434"/>
      <c r="G4" s="435"/>
      <c r="H4" s="438" t="s">
        <v>82</v>
      </c>
      <c r="I4" s="438"/>
      <c r="J4" s="439"/>
    </row>
    <row r="5" spans="1:14" ht="28.4" customHeight="1" x14ac:dyDescent="0.35">
      <c r="A5" s="429"/>
      <c r="B5" s="72" t="s">
        <v>159</v>
      </c>
      <c r="C5" s="72" t="s">
        <v>160</v>
      </c>
      <c r="D5" s="73" t="s">
        <v>161</v>
      </c>
      <c r="E5" s="72" t="s">
        <v>159</v>
      </c>
      <c r="F5" s="72" t="s">
        <v>160</v>
      </c>
      <c r="G5" s="154" t="s">
        <v>161</v>
      </c>
      <c r="H5" s="72" t="s">
        <v>159</v>
      </c>
      <c r="I5" s="72" t="s">
        <v>160</v>
      </c>
      <c r="J5" s="154" t="s">
        <v>161</v>
      </c>
    </row>
    <row r="6" spans="1:14" x14ac:dyDescent="0.35">
      <c r="A6" s="155" t="s">
        <v>85</v>
      </c>
      <c r="B6" s="139">
        <v>1044.4034007357473</v>
      </c>
      <c r="C6" s="139">
        <v>372.62874472626902</v>
      </c>
      <c r="D6" s="165">
        <v>671.77465600947812</v>
      </c>
      <c r="E6" s="138">
        <v>1385.8979442191139</v>
      </c>
      <c r="F6" s="138">
        <v>532.06737115153919</v>
      </c>
      <c r="G6" s="166">
        <v>853.83057306757473</v>
      </c>
      <c r="H6" s="259">
        <f>SUM(I6:J6)</f>
        <v>1204.0209708095704</v>
      </c>
      <c r="I6" s="259">
        <f>[1]IMH!$K$58</f>
        <v>467.2106377173086</v>
      </c>
      <c r="J6" s="270">
        <f>[1]IMH!$K$57</f>
        <v>736.81033309226189</v>
      </c>
    </row>
    <row r="7" spans="1:14" x14ac:dyDescent="0.35">
      <c r="A7" s="159" t="s">
        <v>86</v>
      </c>
      <c r="B7" s="139">
        <v>882.0196050084744</v>
      </c>
      <c r="C7" s="139">
        <v>350.29732985007905</v>
      </c>
      <c r="D7" s="165">
        <v>531.72227515839529</v>
      </c>
      <c r="E7" s="138">
        <v>1126.4398845454541</v>
      </c>
      <c r="F7" s="138">
        <v>451.14169948372216</v>
      </c>
      <c r="G7" s="166">
        <v>675.29818506173194</v>
      </c>
      <c r="H7" s="259">
        <f>SUM(I7:J7)</f>
        <v>1108.2317930170886</v>
      </c>
      <c r="I7" s="259">
        <f>[1]ICPF!$K$61</f>
        <v>440.00817335765151</v>
      </c>
      <c r="J7" s="270">
        <f>[1]ICPF!$K$60</f>
        <v>668.22361965943708</v>
      </c>
    </row>
    <row r="8" spans="1:14" x14ac:dyDescent="0.35">
      <c r="A8" s="160" t="s">
        <v>87</v>
      </c>
      <c r="B8" s="149">
        <v>264.69969572727297</v>
      </c>
      <c r="C8" s="149">
        <v>112.83779894568782</v>
      </c>
      <c r="D8" s="167">
        <v>151.86189678158513</v>
      </c>
      <c r="E8" s="150">
        <v>454.91288634032662</v>
      </c>
      <c r="F8" s="148">
        <v>213.58075567397259</v>
      </c>
      <c r="G8" s="168">
        <v>241.332130666354</v>
      </c>
      <c r="H8" s="265">
        <f>SUM(I8:J8)</f>
        <v>510.54248582278535</v>
      </c>
      <c r="I8" s="266">
        <f>[1]IGO!$K$61</f>
        <v>278.11692952016074</v>
      </c>
      <c r="J8" s="271">
        <f>[1]IGO!$K$60</f>
        <v>232.42555630262459</v>
      </c>
    </row>
    <row r="9" spans="1:14" x14ac:dyDescent="0.35">
      <c r="A9" s="144"/>
      <c r="B9" s="145"/>
      <c r="C9" s="145"/>
      <c r="D9" s="145"/>
      <c r="E9" s="145"/>
      <c r="F9" s="145"/>
      <c r="G9" s="145"/>
      <c r="H9" s="145"/>
      <c r="I9" s="145"/>
      <c r="J9" s="145"/>
    </row>
    <row r="10" spans="1:14" x14ac:dyDescent="0.35">
      <c r="A10" s="363" t="s">
        <v>88</v>
      </c>
      <c r="B10" s="432" t="s">
        <v>118</v>
      </c>
      <c r="C10" s="432"/>
      <c r="D10" s="433"/>
      <c r="E10" s="436" t="s">
        <v>119</v>
      </c>
      <c r="F10" s="436"/>
      <c r="G10" s="437"/>
      <c r="H10" s="440" t="s">
        <v>82</v>
      </c>
      <c r="I10" s="440"/>
      <c r="J10" s="441"/>
    </row>
    <row r="11" spans="1:14" ht="28.4" customHeight="1" x14ac:dyDescent="0.35">
      <c r="A11" s="364"/>
      <c r="B11" s="72" t="s">
        <v>159</v>
      </c>
      <c r="C11" s="72" t="s">
        <v>161</v>
      </c>
      <c r="D11" s="73" t="s">
        <v>160</v>
      </c>
      <c r="E11" s="72" t="s">
        <v>159</v>
      </c>
      <c r="F11" s="72" t="s">
        <v>161</v>
      </c>
      <c r="G11" s="73" t="s">
        <v>160</v>
      </c>
      <c r="H11" s="72" t="s">
        <v>159</v>
      </c>
      <c r="I11" s="72" t="s">
        <v>161</v>
      </c>
      <c r="J11" s="73" t="s">
        <v>160</v>
      </c>
    </row>
    <row r="12" spans="1:14" x14ac:dyDescent="0.35">
      <c r="A12" s="169" t="s">
        <v>91</v>
      </c>
      <c r="B12" s="139">
        <v>58.866880000000002</v>
      </c>
      <c r="C12" s="139">
        <v>36.944923966942397</v>
      </c>
      <c r="D12" s="165">
        <v>21.921956033057619</v>
      </c>
      <c r="E12" s="146">
        <v>81.42555999999999</v>
      </c>
      <c r="F12" s="138">
        <v>51.525961094491493</v>
      </c>
      <c r="G12" s="170">
        <v>29.899598905508498</v>
      </c>
      <c r="H12" s="263">
        <f>VLOOKUP(A12,[1]Waste!$M$5:$Q$24,[1]Waste!$N$1-[1]Waste!$L$1,FALSE)</f>
        <v>79.282637500000007</v>
      </c>
      <c r="I12" s="259">
        <f>VLOOKUP(A12,[1]Waste!$M$5:$Q$24,[1]Waste!$O$1-[1]Waste!$L$1,FALSE)</f>
        <v>42.737404773654703</v>
      </c>
      <c r="J12" s="272">
        <f>VLOOKUP(A12,[1]Waste!$M$5:$Q$24,[1]Waste!$P$1-[1]Waste!$L$1,FALSE)</f>
        <v>36.545232726345297</v>
      </c>
    </row>
    <row r="13" spans="1:14" x14ac:dyDescent="0.35">
      <c r="A13" s="169" t="s">
        <v>93</v>
      </c>
      <c r="B13" s="139">
        <v>8.0445000000000011</v>
      </c>
      <c r="C13" s="139">
        <v>5.6663439999999987</v>
      </c>
      <c r="D13" s="165">
        <v>2.3781560000000002</v>
      </c>
      <c r="E13" s="146">
        <v>0</v>
      </c>
      <c r="F13" s="138">
        <v>0</v>
      </c>
      <c r="G13" s="170">
        <v>0</v>
      </c>
      <c r="H13" s="263">
        <f>VLOOKUP(A13,[1]Waste!$M$5:$Q$24,[1]Waste!$N$1-[1]Waste!$L$1,FALSE)</f>
        <v>0</v>
      </c>
      <c r="I13" s="259">
        <f>VLOOKUP(A13,[1]Waste!$M$5:$Q$24,[1]Waste!$O$1-[1]Waste!$L$1,FALSE)</f>
        <v>0</v>
      </c>
      <c r="J13" s="272">
        <f>VLOOKUP(A13,[1]Waste!$M$5:$Q$24,[1]Waste!$P$1-[1]Waste!$L$1,FALSE)</f>
        <v>0</v>
      </c>
    </row>
    <row r="14" spans="1:14" x14ac:dyDescent="0.35">
      <c r="A14" s="169" t="s">
        <v>94</v>
      </c>
      <c r="B14" s="139">
        <v>16.61</v>
      </c>
      <c r="C14" s="139">
        <v>11.823999999999998</v>
      </c>
      <c r="D14" s="165">
        <v>4.7859999999999996</v>
      </c>
      <c r="E14" s="146">
        <v>25.832800000000002</v>
      </c>
      <c r="F14" s="138">
        <v>21.529100000000003</v>
      </c>
      <c r="G14" s="170">
        <v>4.3037000000000001</v>
      </c>
      <c r="H14" s="263">
        <f>VLOOKUP(A14,[1]Waste!$M$5:$Q$24,[1]Waste!$N$1-[1]Waste!$L$1,FALSE)</f>
        <v>19.6126</v>
      </c>
      <c r="I14" s="259">
        <f>VLOOKUP(A14,[1]Waste!$M$5:$Q$24,[1]Waste!$O$1-[1]Waste!$L$1,FALSE)</f>
        <v>15.77248</v>
      </c>
      <c r="J14" s="272">
        <f>VLOOKUP(A14,[1]Waste!$M$5:$Q$24,[1]Waste!$P$1-[1]Waste!$L$1,FALSE)</f>
        <v>3.8401200000000002</v>
      </c>
    </row>
    <row r="15" spans="1:14" x14ac:dyDescent="0.35">
      <c r="A15" s="169" t="s">
        <v>95</v>
      </c>
      <c r="B15" s="139">
        <v>70.565763458646998</v>
      </c>
      <c r="C15" s="139">
        <v>49.134076114013702</v>
      </c>
      <c r="D15" s="165">
        <v>21.431687344632863</v>
      </c>
      <c r="E15" s="146">
        <v>111.90443999999999</v>
      </c>
      <c r="F15" s="138">
        <v>66.036901867426494</v>
      </c>
      <c r="G15" s="170">
        <v>45.8675381325735</v>
      </c>
      <c r="H15" s="263">
        <f>VLOOKUP(A15,[1]Waste!$M$5:$Q$24,[1]Waste!$N$1-[1]Waste!$L$1,FALSE)</f>
        <v>85.887836666666701</v>
      </c>
      <c r="I15" s="259">
        <f>VLOOKUP(A15,[1]Waste!$M$5:$Q$24,[1]Waste!$O$1-[1]Waste!$L$1,FALSE)</f>
        <v>50.900980051692812</v>
      </c>
      <c r="J15" s="272">
        <f>VLOOKUP(A15,[1]Waste!$M$5:$Q$24,[1]Waste!$P$1-[1]Waste!$L$1,FALSE)</f>
        <v>34.986856614973902</v>
      </c>
    </row>
    <row r="16" spans="1:14" x14ac:dyDescent="0.35">
      <c r="A16" s="169" t="s">
        <v>96</v>
      </c>
      <c r="B16" s="139">
        <v>112.8177</v>
      </c>
      <c r="C16" s="139">
        <v>63.155119899264889</v>
      </c>
      <c r="D16" s="165">
        <v>49.662580100735305</v>
      </c>
      <c r="E16" s="146">
        <v>185.73264333333347</v>
      </c>
      <c r="F16" s="138">
        <v>101.39072529601368</v>
      </c>
      <c r="G16" s="170">
        <v>84.341918037319786</v>
      </c>
      <c r="H16" s="263">
        <f>VLOOKUP(A16,[1]Waste!$M$5:$Q$24,[1]Waste!$N$1-[1]Waste!$L$1,FALSE)</f>
        <v>193.21617636363601</v>
      </c>
      <c r="I16" s="259">
        <f>VLOOKUP(A16,[1]Waste!$M$5:$Q$24,[1]Waste!$O$1-[1]Waste!$L$1,FALSE)</f>
        <v>106.99635919184379</v>
      </c>
      <c r="J16" s="272">
        <f>VLOOKUP(A16,[1]Waste!$M$5:$Q$24,[1]Waste!$P$1-[1]Waste!$L$1,FALSE)</f>
        <v>86.219817171793011</v>
      </c>
    </row>
    <row r="17" spans="1:10" x14ac:dyDescent="0.35">
      <c r="A17" s="169" t="s">
        <v>98</v>
      </c>
      <c r="B17" s="139">
        <v>36.849761000000008</v>
      </c>
      <c r="C17" s="139">
        <v>19.694221995667132</v>
      </c>
      <c r="D17" s="165">
        <v>17.155539004332926</v>
      </c>
      <c r="E17" s="146">
        <v>61.851599999999991</v>
      </c>
      <c r="F17" s="138">
        <v>33.248110041626894</v>
      </c>
      <c r="G17" s="170">
        <v>28.6034899583731</v>
      </c>
      <c r="H17" s="263">
        <f>VLOOKUP(A17,[1]Waste!$M$5:$Q$24,[1]Waste!$N$1-[1]Waste!$L$1,FALSE)</f>
        <v>70.989289090909011</v>
      </c>
      <c r="I17" s="259">
        <f>VLOOKUP(A17,[1]Waste!$M$5:$Q$24,[1]Waste!$O$1-[1]Waste!$L$1,FALSE)</f>
        <v>39.952556489853592</v>
      </c>
      <c r="J17" s="272">
        <f>VLOOKUP(A17,[1]Waste!$M$5:$Q$24,[1]Waste!$P$1-[1]Waste!$L$1,FALSE)</f>
        <v>31.036732601055597</v>
      </c>
    </row>
    <row r="18" spans="1:10" x14ac:dyDescent="0.35">
      <c r="A18" s="169" t="s">
        <v>99</v>
      </c>
      <c r="B18" s="139">
        <v>37.943559999999991</v>
      </c>
      <c r="C18" s="139">
        <v>20.474754155047528</v>
      </c>
      <c r="D18" s="165">
        <v>17.468805844952517</v>
      </c>
      <c r="E18" s="146">
        <v>74.380843636363693</v>
      </c>
      <c r="F18" s="138">
        <v>32.617621450673397</v>
      </c>
      <c r="G18" s="170">
        <v>41.763222185690303</v>
      </c>
      <c r="H18" s="263">
        <f>VLOOKUP(A18,[1]Waste!$M$5:$Q$24,[1]Waste!$N$1-[1]Waste!$L$1,FALSE)</f>
        <v>71.83066363636361</v>
      </c>
      <c r="I18" s="259">
        <f>VLOOKUP(A18,[1]Waste!$M$5:$Q$24,[1]Waste!$O$1-[1]Waste!$L$1,FALSE)</f>
        <v>33.534971307804497</v>
      </c>
      <c r="J18" s="272">
        <f>VLOOKUP(A18,[1]Waste!$M$5:$Q$24,[1]Waste!$P$1-[1]Waste!$L$1,FALSE)</f>
        <v>38.295692328559198</v>
      </c>
    </row>
    <row r="19" spans="1:10" x14ac:dyDescent="0.35">
      <c r="A19" s="169" t="s">
        <v>100</v>
      </c>
      <c r="B19" s="139">
        <v>82.001640000000009</v>
      </c>
      <c r="C19" s="139">
        <v>63.64515200000001</v>
      </c>
      <c r="D19" s="165">
        <v>18.356487999999999</v>
      </c>
      <c r="E19" s="146">
        <v>78.470366666666706</v>
      </c>
      <c r="F19" s="138">
        <v>54.5218706666667</v>
      </c>
      <c r="G19" s="170">
        <v>23.948495999999999</v>
      </c>
      <c r="H19" s="263">
        <f>VLOOKUP(A19,[1]Waste!$M$5:$Q$24,[1]Waste!$N$1-[1]Waste!$L$1,FALSE)</f>
        <v>44.682341666666701</v>
      </c>
      <c r="I19" s="259">
        <f>VLOOKUP(A19,[1]Waste!$M$5:$Q$24,[1]Waste!$O$1-[1]Waste!$L$1,FALSE)</f>
        <v>31.341973666666696</v>
      </c>
      <c r="J19" s="272">
        <f>VLOOKUP(A19,[1]Waste!$M$5:$Q$24,[1]Waste!$P$1-[1]Waste!$L$1,FALSE)</f>
        <v>13.340368000000002</v>
      </c>
    </row>
    <row r="20" spans="1:10" x14ac:dyDescent="0.35">
      <c r="A20" s="169" t="s">
        <v>101</v>
      </c>
      <c r="B20" s="139">
        <v>59.359170000000006</v>
      </c>
      <c r="C20" s="139">
        <v>39.341818800165001</v>
      </c>
      <c r="D20" s="165">
        <v>20.01735119983498</v>
      </c>
      <c r="E20" s="146">
        <v>97.744414545454518</v>
      </c>
      <c r="F20" s="138">
        <v>67.675039653645911</v>
      </c>
      <c r="G20" s="170">
        <v>30.069374891808604</v>
      </c>
      <c r="H20" s="263">
        <f>VLOOKUP(A20,[1]Waste!$M$5:$Q$24,[1]Waste!$N$1-[1]Waste!$L$1,FALSE)</f>
        <v>92.107537001594807</v>
      </c>
      <c r="I20" s="259">
        <f>VLOOKUP(A20,[1]Waste!$M$5:$Q$24,[1]Waste!$O$1-[1]Waste!$L$1,FALSE)</f>
        <v>66.749485516888598</v>
      </c>
      <c r="J20" s="272">
        <f>VLOOKUP(A20,[1]Waste!$M$5:$Q$24,[1]Waste!$P$1-[1]Waste!$L$1,FALSE)</f>
        <v>25.358051484706294</v>
      </c>
    </row>
    <row r="21" spans="1:10" x14ac:dyDescent="0.35">
      <c r="A21" s="169" t="s">
        <v>102</v>
      </c>
      <c r="B21" s="139" t="s">
        <v>124</v>
      </c>
      <c r="C21" s="139" t="s">
        <v>124</v>
      </c>
      <c r="D21" s="165" t="s">
        <v>124</v>
      </c>
      <c r="E21" s="146">
        <v>0</v>
      </c>
      <c r="F21" s="138">
        <v>0</v>
      </c>
      <c r="G21" s="170">
        <v>0</v>
      </c>
      <c r="H21" s="263">
        <f>VLOOKUP(A21,[1]Waste!$M$5:$Q$24,[1]Waste!$N$1-[1]Waste!$L$1,FALSE)</f>
        <v>27.921999999999997</v>
      </c>
      <c r="I21" s="259">
        <f>VLOOKUP(A21,[1]Waste!$M$5:$Q$24,[1]Waste!$O$1-[1]Waste!$L$1,FALSE)</f>
        <v>17.218666666666667</v>
      </c>
      <c r="J21" s="272">
        <f>VLOOKUP(A21,[1]Waste!$M$5:$Q$24,[1]Waste!$P$1-[1]Waste!$L$1,FALSE)</f>
        <v>10.703333333333331</v>
      </c>
    </row>
    <row r="22" spans="1:10" x14ac:dyDescent="0.35">
      <c r="A22" s="169" t="s">
        <v>103</v>
      </c>
      <c r="B22" s="139">
        <v>133</v>
      </c>
      <c r="C22" s="139">
        <v>48</v>
      </c>
      <c r="D22" s="165">
        <v>85</v>
      </c>
      <c r="E22" s="146">
        <v>107.80000000000001</v>
      </c>
      <c r="F22" s="138">
        <v>40.700000000000003</v>
      </c>
      <c r="G22" s="170">
        <v>67.100000000000009</v>
      </c>
      <c r="H22" s="263">
        <f>VLOOKUP(A22,[1]Waste!$M$5:$Q$24,[1]Waste!$N$1-[1]Waste!$L$1,FALSE)</f>
        <v>77.694309999999987</v>
      </c>
      <c r="I22" s="259">
        <f>VLOOKUP(A22,[1]Waste!$M$5:$Q$24,[1]Waste!$O$1-[1]Waste!$L$1,FALSE)</f>
        <v>23.355499999999999</v>
      </c>
      <c r="J22" s="272">
        <f>VLOOKUP(A22,[1]Waste!$M$5:$Q$24,[1]Waste!$P$1-[1]Waste!$L$1,FALSE)</f>
        <v>54.338810000000002</v>
      </c>
    </row>
    <row r="23" spans="1:10" x14ac:dyDescent="0.35">
      <c r="A23" s="169" t="s">
        <v>104</v>
      </c>
      <c r="B23" s="139">
        <v>150.18038000000001</v>
      </c>
      <c r="C23" s="139">
        <v>117.61464315789429</v>
      </c>
      <c r="D23" s="165">
        <v>32.565736842105203</v>
      </c>
      <c r="E23" s="146">
        <v>48.157966666666475</v>
      </c>
      <c r="F23" s="138">
        <v>40.890761041911304</v>
      </c>
      <c r="G23" s="170">
        <v>7.2672056247551708</v>
      </c>
      <c r="H23" s="263">
        <f>VLOOKUP(A23,[1]Waste!$M$5:$Q$24,[1]Waste!$N$1-[1]Waste!$L$1,FALSE)</f>
        <v>53.185116666666694</v>
      </c>
      <c r="I23" s="259">
        <f>VLOOKUP(A23,[1]Waste!$M$5:$Q$24,[1]Waste!$O$1-[1]Waste!$L$1,FALSE)</f>
        <v>43.375733333333301</v>
      </c>
      <c r="J23" s="272">
        <f>VLOOKUP(A23,[1]Waste!$M$5:$Q$24,[1]Waste!$P$1-[1]Waste!$L$1,FALSE)</f>
        <v>9.8093833333333293</v>
      </c>
    </row>
    <row r="24" spans="1:10" x14ac:dyDescent="0.35">
      <c r="A24" s="169" t="s">
        <v>105</v>
      </c>
      <c r="B24" s="139">
        <v>20.364715727272696</v>
      </c>
      <c r="C24" s="139">
        <v>8.5892727272726983</v>
      </c>
      <c r="D24" s="165">
        <v>11.775442999999999</v>
      </c>
      <c r="E24" s="146">
        <v>25.912329370629362</v>
      </c>
      <c r="F24" s="138">
        <v>11.412012941720002</v>
      </c>
      <c r="G24" s="170">
        <v>14.500316428909359</v>
      </c>
      <c r="H24" s="263">
        <f>VLOOKUP(A24,[1]Waste!$M$5:$Q$24,[1]Waste!$N$1-[1]Waste!$L$1,FALSE)</f>
        <v>30.480565822784804</v>
      </c>
      <c r="I24" s="259">
        <f>VLOOKUP(A24,[1]Waste!$M$5:$Q$24,[1]Waste!$O$1-[1]Waste!$L$1,FALSE)</f>
        <v>16.451058000406899</v>
      </c>
      <c r="J24" s="272">
        <f>VLOOKUP(A24,[1]Waste!$M$5:$Q$24,[1]Waste!$P$1-[1]Waste!$L$1,FALSE)</f>
        <v>14.029507822377891</v>
      </c>
    </row>
    <row r="25" spans="1:10" x14ac:dyDescent="0.35">
      <c r="A25" s="169" t="s">
        <v>106</v>
      </c>
      <c r="B25" s="139">
        <v>38.067</v>
      </c>
      <c r="C25" s="139">
        <v>24.814</v>
      </c>
      <c r="D25" s="165">
        <v>13.253</v>
      </c>
      <c r="E25" s="146">
        <v>76.491000000000014</v>
      </c>
      <c r="F25" s="138">
        <v>38.404000000000003</v>
      </c>
      <c r="G25" s="170">
        <v>38.087000000000003</v>
      </c>
      <c r="H25" s="263">
        <f>VLOOKUP(A25,[1]Waste!$M$5:$Q$24,[1]Waste!$N$1-[1]Waste!$L$1,FALSE)</f>
        <v>107.604</v>
      </c>
      <c r="I25" s="259">
        <f>VLOOKUP(A25,[1]Waste!$M$5:$Q$24,[1]Waste!$O$1-[1]Waste!$L$1,FALSE)</f>
        <v>7.4479999999999995</v>
      </c>
      <c r="J25" s="272">
        <f>VLOOKUP(A25,[1]Waste!$M$5:$Q$24,[1]Waste!$P$1-[1]Waste!$L$1,FALSE)</f>
        <v>100.15600000000001</v>
      </c>
    </row>
    <row r="26" spans="1:10" x14ac:dyDescent="0.35">
      <c r="A26" s="169" t="s">
        <v>107</v>
      </c>
      <c r="B26" s="139">
        <v>37.575483333333324</v>
      </c>
      <c r="C26" s="139">
        <v>19.716876069399262</v>
      </c>
      <c r="D26" s="165">
        <v>17.858607263934068</v>
      </c>
      <c r="E26" s="146">
        <v>57.695456666666601</v>
      </c>
      <c r="F26" s="138">
        <v>32.127453933285501</v>
      </c>
      <c r="G26" s="170">
        <v>25.5680027333811</v>
      </c>
      <c r="H26" s="263">
        <f>VLOOKUP(A26,[1]Waste!$M$5:$Q$24,[1]Waste!$N$1-[1]Waste!$L$1,FALSE)</f>
        <v>56.264322377622406</v>
      </c>
      <c r="I26" s="259">
        <f>VLOOKUP(A26,[1]Waste!$M$5:$Q$24,[1]Waste!$O$1-[1]Waste!$L$1,FALSE)</f>
        <v>37.805393744726004</v>
      </c>
      <c r="J26" s="272">
        <f>VLOOKUP(A26,[1]Waste!$M$5:$Q$24,[1]Waste!$P$1-[1]Waste!$L$1,FALSE)</f>
        <v>18.458928632896452</v>
      </c>
    </row>
    <row r="27" spans="1:10" x14ac:dyDescent="0.35">
      <c r="A27" s="169" t="s">
        <v>108</v>
      </c>
      <c r="B27" s="139">
        <v>57.297167216494799</v>
      </c>
      <c r="C27" s="139">
        <v>33.488885411785233</v>
      </c>
      <c r="D27" s="165">
        <v>23.808281804709608</v>
      </c>
      <c r="E27" s="146">
        <v>85.9572</v>
      </c>
      <c r="F27" s="138">
        <v>54.634054351353299</v>
      </c>
      <c r="G27" s="170">
        <v>31.323145648646701</v>
      </c>
      <c r="H27" s="263">
        <f>VLOOKUP(A27,[1]Waste!$M$5:$Q$24,[1]Waste!$N$1-[1]Waste!$L$1,FALSE)</f>
        <v>71.471149999999994</v>
      </c>
      <c r="I27" s="259">
        <f>VLOOKUP(A27,[1]Waste!$M$5:$Q$24,[1]Waste!$O$1-[1]Waste!$L$1,FALSE)</f>
        <v>45.793554884344204</v>
      </c>
      <c r="J27" s="272">
        <f>VLOOKUP(A27,[1]Waste!$M$5:$Q$24,[1]Waste!$P$1-[1]Waste!$L$1,FALSE)</f>
        <v>25.677595115655805</v>
      </c>
    </row>
    <row r="28" spans="1:10" x14ac:dyDescent="0.35">
      <c r="A28" s="169" t="s">
        <v>109</v>
      </c>
      <c r="B28" s="139">
        <v>0</v>
      </c>
      <c r="C28" s="139">
        <v>0</v>
      </c>
      <c r="D28" s="165">
        <v>0</v>
      </c>
      <c r="E28" s="146">
        <v>0</v>
      </c>
      <c r="F28" s="138">
        <v>0</v>
      </c>
      <c r="G28" s="170">
        <v>0</v>
      </c>
      <c r="H28" s="263">
        <f>VLOOKUP(A28,[1]Waste!$M$5:$Q$24,[1]Waste!$N$1-[1]Waste!$L$1,FALSE)</f>
        <v>0</v>
      </c>
      <c r="I28" s="259">
        <f>VLOOKUP(A28,[1]Waste!$M$5:$Q$24,[1]Waste!$O$1-[1]Waste!$L$1,FALSE)</f>
        <v>0</v>
      </c>
      <c r="J28" s="272">
        <f>VLOOKUP(A28,[1]Waste!$M$5:$Q$24,[1]Waste!$P$1-[1]Waste!$L$1,FALSE)</f>
        <v>0</v>
      </c>
    </row>
    <row r="29" spans="1:10" x14ac:dyDescent="0.35">
      <c r="A29" s="169" t="s">
        <v>110</v>
      </c>
      <c r="B29" s="139">
        <v>55.506719999999994</v>
      </c>
      <c r="C29" s="139">
        <v>34.828749999999999</v>
      </c>
      <c r="D29" s="165">
        <v>20.677970000000002</v>
      </c>
      <c r="E29" s="146">
        <v>92.396070000000009</v>
      </c>
      <c r="F29" s="138">
        <v>57.507770977946898</v>
      </c>
      <c r="G29" s="170">
        <v>34.888299022053104</v>
      </c>
      <c r="H29" s="263">
        <f>VLOOKUP(A29,[1]Waste!$M$5:$Q$24,[1]Waste!$N$1-[1]Waste!$L$1,FALSE)</f>
        <v>107.41108</v>
      </c>
      <c r="I29" s="259">
        <f>VLOOKUP(A29,[1]Waste!$M$5:$Q$24,[1]Waste!$O$1-[1]Waste!$L$1,FALSE)</f>
        <v>67.995167802569398</v>
      </c>
      <c r="J29" s="272">
        <f>VLOOKUP(A29,[1]Waste!$M$5:$Q$24,[1]Waste!$P$1-[1]Waste!$L$1,FALSE)</f>
        <v>39.415912197430607</v>
      </c>
    </row>
    <row r="30" spans="1:10" x14ac:dyDescent="0.35">
      <c r="A30" s="169" t="s">
        <v>111</v>
      </c>
      <c r="B30" s="139">
        <v>35.995199999999997</v>
      </c>
      <c r="C30" s="139">
        <v>20.311544000000005</v>
      </c>
      <c r="D30" s="165">
        <v>15.683656000000001</v>
      </c>
      <c r="E30" s="146">
        <v>55.348150000000004</v>
      </c>
      <c r="F30" s="138">
        <v>30.171786323415304</v>
      </c>
      <c r="G30" s="170">
        <v>25.1763636765847</v>
      </c>
      <c r="H30" s="263">
        <f>VLOOKUP(A30,[1]Waste!$M$5:$Q$24,[1]Waste!$N$1-[1]Waste!$L$1,FALSE)</f>
        <v>54.411916666666599</v>
      </c>
      <c r="I30" s="259">
        <f>VLOOKUP(A30,[1]Waste!$M$5:$Q$24,[1]Waste!$O$1-[1]Waste!$L$1,FALSE)</f>
        <v>27.832877124613297</v>
      </c>
      <c r="J30" s="272">
        <f>VLOOKUP(A30,[1]Waste!$M$5:$Q$24,[1]Waste!$P$1-[1]Waste!$L$1,FALSE)</f>
        <v>26.579039542053302</v>
      </c>
    </row>
    <row r="31" spans="1:10" x14ac:dyDescent="0.35">
      <c r="A31" s="273" t="s">
        <v>112</v>
      </c>
      <c r="B31" s="149">
        <v>93.39058</v>
      </c>
      <c r="C31" s="149">
        <v>57.978959743263395</v>
      </c>
      <c r="D31" s="167">
        <v>35.411620256736477</v>
      </c>
      <c r="E31" s="150">
        <v>169.94173333333327</v>
      </c>
      <c r="F31" s="148">
        <v>108.0323068040306</v>
      </c>
      <c r="G31" s="274">
        <v>61.909426529302692</v>
      </c>
      <c r="H31" s="265">
        <f>VLOOKUP(A31,[1]Waste!$M$5:$Q$24,[1]Waste!$N$1-[1]Waste!$L$1,FALSE)</f>
        <v>173.18773734999101</v>
      </c>
      <c r="I31" s="266">
        <f>VLOOKUP(A31,[1]Waste!$M$5:$Q$24,[1]Waste!$O$1-[1]Waste!$L$1,FALSE)</f>
        <v>109.57033720386399</v>
      </c>
      <c r="J31" s="275">
        <f>VLOOKUP(A31,[1]Waste!$M$5:$Q$24,[1]Waste!$P$1-[1]Waste!$L$1,FALSE)</f>
        <v>63.617400146127899</v>
      </c>
    </row>
    <row r="33" spans="1:17" x14ac:dyDescent="0.35">
      <c r="A33" s="164" t="s">
        <v>113</v>
      </c>
      <c r="B33" s="144"/>
      <c r="C33" s="144"/>
      <c r="D33" s="144"/>
      <c r="E33" s="70"/>
      <c r="F33" s="136"/>
      <c r="G33" s="70"/>
      <c r="H33" s="70"/>
      <c r="I33" s="136"/>
      <c r="J33" s="70"/>
    </row>
    <row r="34" spans="1:17" x14ac:dyDescent="0.35">
      <c r="A34" s="369" t="s">
        <v>126</v>
      </c>
      <c r="B34" s="369"/>
      <c r="C34" s="369"/>
      <c r="D34" s="369"/>
      <c r="E34" s="369"/>
      <c r="F34" s="369"/>
      <c r="G34" s="369"/>
    </row>
    <row r="35" spans="1:17" x14ac:dyDescent="0.35">
      <c r="A35" s="369" t="s">
        <v>127</v>
      </c>
      <c r="B35" s="369"/>
      <c r="C35" s="369"/>
      <c r="D35" s="369"/>
      <c r="E35" s="369"/>
      <c r="F35" s="369"/>
      <c r="G35" s="369"/>
      <c r="H35" s="24"/>
      <c r="I35" s="24"/>
      <c r="J35" s="24"/>
      <c r="K35" s="24"/>
      <c r="L35" s="24"/>
      <c r="M35" s="24"/>
      <c r="N35" s="24"/>
      <c r="O35" s="24"/>
      <c r="P35" s="24"/>
      <c r="Q35" s="24"/>
    </row>
    <row r="36" spans="1:17" x14ac:dyDescent="0.35">
      <c r="A36" s="369" t="s">
        <v>128</v>
      </c>
      <c r="B36" s="369"/>
      <c r="C36" s="369"/>
      <c r="D36" s="369"/>
      <c r="E36" s="369"/>
      <c r="F36" s="369"/>
      <c r="G36" s="369"/>
      <c r="H36" s="24"/>
      <c r="I36" s="24"/>
      <c r="J36" s="24"/>
      <c r="K36" s="24"/>
      <c r="L36" s="24"/>
      <c r="M36" s="24"/>
      <c r="N36" s="24"/>
      <c r="O36" s="24"/>
      <c r="P36" s="24"/>
      <c r="Q36" s="24"/>
    </row>
    <row r="37" spans="1:17" ht="15" customHeight="1" x14ac:dyDescent="0.35">
      <c r="A37" s="57"/>
      <c r="B37" s="56"/>
      <c r="C37" s="56"/>
      <c r="D37" s="56"/>
    </row>
    <row r="38" spans="1:17" ht="15" customHeight="1" x14ac:dyDescent="0.35">
      <c r="A38" s="57"/>
      <c r="B38" s="56"/>
      <c r="C38" s="56"/>
      <c r="D38" s="56"/>
    </row>
    <row r="54" spans="6:9" x14ac:dyDescent="0.35">
      <c r="F54" t="s">
        <v>162</v>
      </c>
      <c r="I54" t="s">
        <v>162</v>
      </c>
    </row>
  </sheetData>
  <sheetProtection algorithmName="SHA-512" hashValue="1EJyru+PQKx3wsvZgg5su6Momi6vEkpIeqjw2IROHnrwGBaSepjUNTDb7N4Op8/IUlVj3mWFvkCdn2BvoTiaOw==" saltValue="5VG/GhGzytIZZNHzfo7HAQ==" spinCount="100000" sheet="1" formatCells="0" formatColumns="0" formatRows="0" insertColumns="0" insertRows="0" insertHyperlinks="0" deleteColumns="0" deleteRows="0" sort="0" autoFilter="0" pivotTables="0"/>
  <mergeCells count="13">
    <mergeCell ref="H4:J4"/>
    <mergeCell ref="H10:J10"/>
    <mergeCell ref="A2:J2"/>
    <mergeCell ref="A34:G34"/>
    <mergeCell ref="A35:G35"/>
    <mergeCell ref="A36:G36"/>
    <mergeCell ref="A1:D1"/>
    <mergeCell ref="A4:A5"/>
    <mergeCell ref="A10:A11"/>
    <mergeCell ref="B4:D4"/>
    <mergeCell ref="B10:D10"/>
    <mergeCell ref="E4:G4"/>
    <mergeCell ref="E10:G10"/>
  </mergeCell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31A30A-B350-40FA-BAF8-E13CD0E77639}">
  <sheetPr>
    <tabColor rgb="FF00C2CC"/>
  </sheetPr>
  <dimension ref="A1:R28"/>
  <sheetViews>
    <sheetView zoomScale="82" zoomScaleNormal="130" workbookViewId="0">
      <selection activeCell="O38" sqref="O38"/>
    </sheetView>
  </sheetViews>
  <sheetFormatPr defaultColWidth="8.81640625" defaultRowHeight="13" x14ac:dyDescent="0.3"/>
  <cols>
    <col min="1" max="1" width="28.1796875" style="20" customWidth="1"/>
    <col min="2" max="2" width="29.1796875" style="20" customWidth="1"/>
    <col min="3" max="4" width="13.453125" style="20" customWidth="1"/>
    <col min="5" max="5" width="14.81640625" style="20" customWidth="1"/>
    <col min="6" max="6" width="13.453125" style="20" customWidth="1"/>
    <col min="7" max="7" width="28.453125" style="20" customWidth="1"/>
    <col min="8" max="8" width="13.453125" style="20" customWidth="1"/>
    <col min="9" max="16384" width="8.81640625" style="18"/>
  </cols>
  <sheetData>
    <row r="1" spans="1:18" customFormat="1" ht="20.149999999999999" customHeight="1" x14ac:dyDescent="0.35">
      <c r="A1" s="348" t="s">
        <v>163</v>
      </c>
      <c r="B1" s="348"/>
      <c r="C1" s="348"/>
      <c r="D1" s="348"/>
      <c r="E1" s="348"/>
      <c r="F1" s="348"/>
      <c r="G1" s="348"/>
      <c r="H1" s="348"/>
      <c r="I1" s="24"/>
      <c r="J1" s="24"/>
      <c r="K1" s="24"/>
      <c r="L1" s="24"/>
      <c r="M1" s="24"/>
      <c r="N1" s="24"/>
      <c r="O1" s="24"/>
      <c r="P1" s="24"/>
      <c r="Q1" s="24"/>
      <c r="R1" s="24"/>
    </row>
    <row r="2" spans="1:18" customFormat="1" ht="22" customHeight="1" x14ac:dyDescent="0.35">
      <c r="A2" s="327" t="s">
        <v>164</v>
      </c>
      <c r="B2" s="327"/>
      <c r="C2" s="327"/>
      <c r="D2" s="327"/>
      <c r="E2" s="327"/>
      <c r="F2" s="327"/>
      <c r="G2" s="327"/>
      <c r="H2" s="327"/>
      <c r="I2" s="28"/>
      <c r="J2" s="28"/>
      <c r="K2" s="28"/>
      <c r="L2" s="28"/>
      <c r="M2" s="28"/>
      <c r="N2" s="28"/>
      <c r="O2" s="28"/>
      <c r="P2" s="28"/>
      <c r="Q2" s="28"/>
      <c r="R2" s="28"/>
    </row>
    <row r="4" spans="1:18" s="26" customFormat="1" ht="45" customHeight="1" x14ac:dyDescent="0.3">
      <c r="A4" s="45" t="s">
        <v>88</v>
      </c>
      <c r="B4" s="45" t="s">
        <v>165</v>
      </c>
      <c r="C4" s="45" t="s">
        <v>166</v>
      </c>
      <c r="D4" s="45" t="s">
        <v>167</v>
      </c>
      <c r="E4" s="45" t="s">
        <v>168</v>
      </c>
      <c r="F4" s="45" t="s">
        <v>169</v>
      </c>
      <c r="G4" s="45" t="s">
        <v>170</v>
      </c>
      <c r="H4" s="45" t="s">
        <v>171</v>
      </c>
    </row>
    <row r="5" spans="1:18" ht="23" x14ac:dyDescent="0.3">
      <c r="A5" s="171" t="s">
        <v>91</v>
      </c>
      <c r="B5" s="280" t="s">
        <v>172</v>
      </c>
      <c r="C5" s="283">
        <v>6</v>
      </c>
      <c r="D5" s="283">
        <v>4.5</v>
      </c>
      <c r="E5" s="283">
        <v>4.5</v>
      </c>
      <c r="F5" s="285"/>
      <c r="G5" s="288" t="s">
        <v>173</v>
      </c>
      <c r="H5" s="286" t="s">
        <v>174</v>
      </c>
    </row>
    <row r="6" spans="1:18" x14ac:dyDescent="0.3">
      <c r="A6" s="171" t="s">
        <v>93</v>
      </c>
      <c r="B6" s="280"/>
      <c r="C6" s="283" t="s">
        <v>175</v>
      </c>
      <c r="D6" s="283" t="s">
        <v>175</v>
      </c>
      <c r="E6" s="283" t="s">
        <v>176</v>
      </c>
      <c r="F6" s="285"/>
      <c r="G6" s="285"/>
      <c r="H6" s="286"/>
    </row>
    <row r="7" spans="1:18" ht="23" x14ac:dyDescent="0.3">
      <c r="A7" s="171" t="s">
        <v>95</v>
      </c>
      <c r="B7" s="280" t="s">
        <v>172</v>
      </c>
      <c r="C7" s="283">
        <v>3.5</v>
      </c>
      <c r="D7" s="283">
        <v>3.5</v>
      </c>
      <c r="E7" s="283">
        <v>3</v>
      </c>
      <c r="F7" s="283">
        <v>6</v>
      </c>
      <c r="G7" s="288" t="s">
        <v>173</v>
      </c>
      <c r="H7" s="286" t="s">
        <v>174</v>
      </c>
    </row>
    <row r="8" spans="1:18" ht="34.5" x14ac:dyDescent="0.3">
      <c r="A8" s="171" t="s">
        <v>96</v>
      </c>
      <c r="B8" s="280" t="s">
        <v>172</v>
      </c>
      <c r="C8" s="283">
        <v>6</v>
      </c>
      <c r="D8" s="283">
        <v>5</v>
      </c>
      <c r="E8" s="283">
        <v>4.5</v>
      </c>
      <c r="F8" s="283"/>
      <c r="G8" s="288" t="s">
        <v>177</v>
      </c>
      <c r="H8" s="286" t="s">
        <v>174</v>
      </c>
    </row>
    <row r="9" spans="1:18" s="287" customFormat="1" ht="23" x14ac:dyDescent="0.3">
      <c r="A9" s="284" t="s">
        <v>98</v>
      </c>
      <c r="B9" s="280" t="s">
        <v>172</v>
      </c>
      <c r="C9" s="283">
        <v>6</v>
      </c>
      <c r="D9" s="283">
        <v>5.5</v>
      </c>
      <c r="E9" s="283">
        <v>4.5</v>
      </c>
      <c r="F9" s="283"/>
      <c r="G9" s="288" t="s">
        <v>173</v>
      </c>
      <c r="H9" s="286" t="s">
        <v>174</v>
      </c>
    </row>
    <row r="10" spans="1:18" s="287" customFormat="1" ht="34.5" x14ac:dyDescent="0.3">
      <c r="A10" s="284" t="s">
        <v>99</v>
      </c>
      <c r="B10" s="281" t="s">
        <v>178</v>
      </c>
      <c r="C10" s="283">
        <v>6</v>
      </c>
      <c r="D10" s="283">
        <v>5.5</v>
      </c>
      <c r="E10" s="283">
        <v>4.5</v>
      </c>
      <c r="F10" s="283"/>
      <c r="G10" s="288" t="s">
        <v>179</v>
      </c>
      <c r="H10" s="286" t="s">
        <v>174</v>
      </c>
    </row>
    <row r="11" spans="1:18" s="287" customFormat="1" x14ac:dyDescent="0.3">
      <c r="A11" s="284" t="s">
        <v>100</v>
      </c>
      <c r="B11" s="280"/>
      <c r="C11" s="283">
        <v>5</v>
      </c>
      <c r="D11" s="283">
        <v>5</v>
      </c>
      <c r="E11" s="283">
        <v>2.5</v>
      </c>
      <c r="F11" s="283"/>
      <c r="G11" s="285"/>
      <c r="H11" s="286"/>
    </row>
    <row r="12" spans="1:18" ht="23" x14ac:dyDescent="0.3">
      <c r="A12" s="171" t="s">
        <v>101</v>
      </c>
      <c r="B12" s="280" t="s">
        <v>180</v>
      </c>
      <c r="C12" s="283">
        <v>6</v>
      </c>
      <c r="D12" s="283">
        <v>5.5</v>
      </c>
      <c r="E12" s="283">
        <v>3</v>
      </c>
      <c r="F12" s="283"/>
      <c r="G12" s="288" t="s">
        <v>173</v>
      </c>
      <c r="H12" s="286" t="s">
        <v>174</v>
      </c>
    </row>
    <row r="13" spans="1:18" ht="19.5" customHeight="1" x14ac:dyDescent="0.3">
      <c r="A13" s="173" t="s">
        <v>102</v>
      </c>
      <c r="B13" s="280"/>
      <c r="C13" s="289">
        <v>4.5</v>
      </c>
      <c r="D13" s="290">
        <v>4.5</v>
      </c>
      <c r="E13" s="290">
        <v>5.5</v>
      </c>
      <c r="F13" s="283"/>
      <c r="G13" s="288" t="s">
        <v>181</v>
      </c>
      <c r="H13" s="293"/>
    </row>
    <row r="14" spans="1:18" ht="34.5" x14ac:dyDescent="0.3">
      <c r="A14" s="171" t="s">
        <v>103</v>
      </c>
      <c r="B14" s="280" t="s">
        <v>182</v>
      </c>
      <c r="C14" s="283">
        <v>6</v>
      </c>
      <c r="D14" s="283">
        <v>5</v>
      </c>
      <c r="E14" s="283">
        <v>4</v>
      </c>
      <c r="F14" s="283">
        <v>6</v>
      </c>
      <c r="G14" s="288" t="s">
        <v>183</v>
      </c>
      <c r="H14" s="286" t="s">
        <v>174</v>
      </c>
    </row>
    <row r="15" spans="1:18" ht="23" x14ac:dyDescent="0.3">
      <c r="A15" s="171" t="s">
        <v>104</v>
      </c>
      <c r="B15" s="280" t="s">
        <v>172</v>
      </c>
      <c r="C15" s="283">
        <v>5</v>
      </c>
      <c r="D15" s="283">
        <v>5</v>
      </c>
      <c r="E15" s="283" t="s">
        <v>176</v>
      </c>
      <c r="F15" s="283"/>
      <c r="G15" s="288" t="s">
        <v>173</v>
      </c>
      <c r="H15" s="294" t="s">
        <v>174</v>
      </c>
    </row>
    <row r="16" spans="1:18" ht="23" x14ac:dyDescent="0.3">
      <c r="A16" s="171" t="s">
        <v>105</v>
      </c>
      <c r="B16" s="280" t="s">
        <v>172</v>
      </c>
      <c r="C16" s="283">
        <v>6</v>
      </c>
      <c r="D16" s="283">
        <v>4</v>
      </c>
      <c r="E16" s="283">
        <v>4</v>
      </c>
      <c r="F16" s="285"/>
      <c r="G16" s="288" t="s">
        <v>173</v>
      </c>
      <c r="H16" s="286" t="s">
        <v>174</v>
      </c>
    </row>
    <row r="17" spans="1:13" ht="23" x14ac:dyDescent="0.3">
      <c r="A17" s="171" t="s">
        <v>106</v>
      </c>
      <c r="B17" s="280"/>
      <c r="C17" s="283">
        <v>5</v>
      </c>
      <c r="D17" s="283">
        <v>5</v>
      </c>
      <c r="E17" s="290">
        <v>4</v>
      </c>
      <c r="F17" s="285">
        <v>5.5</v>
      </c>
      <c r="G17" s="288" t="s">
        <v>184</v>
      </c>
      <c r="H17" s="286"/>
    </row>
    <row r="18" spans="1:13" ht="23.5" x14ac:dyDescent="0.3">
      <c r="A18" s="171" t="s">
        <v>107</v>
      </c>
      <c r="B18" s="281" t="s">
        <v>185</v>
      </c>
      <c r="C18" s="283">
        <v>6</v>
      </c>
      <c r="D18" s="283">
        <v>5.5</v>
      </c>
      <c r="E18" s="283">
        <v>5</v>
      </c>
      <c r="F18" s="285"/>
      <c r="G18" s="288" t="s">
        <v>173</v>
      </c>
      <c r="H18" s="286" t="s">
        <v>174</v>
      </c>
    </row>
    <row r="19" spans="1:13" ht="23.5" x14ac:dyDescent="0.3">
      <c r="A19" s="171" t="s">
        <v>108</v>
      </c>
      <c r="B19" s="281" t="s">
        <v>186</v>
      </c>
      <c r="C19" s="283">
        <v>6</v>
      </c>
      <c r="D19" s="283">
        <v>5</v>
      </c>
      <c r="E19" s="283">
        <v>4</v>
      </c>
      <c r="F19" s="285"/>
      <c r="G19" s="288" t="s">
        <v>173</v>
      </c>
      <c r="H19" s="286" t="s">
        <v>174</v>
      </c>
    </row>
    <row r="20" spans="1:13" x14ac:dyDescent="0.3">
      <c r="A20" s="171" t="s">
        <v>109</v>
      </c>
      <c r="B20" s="280" t="s">
        <v>187</v>
      </c>
      <c r="C20" s="283" t="s">
        <v>124</v>
      </c>
      <c r="D20" s="283" t="s">
        <v>124</v>
      </c>
      <c r="E20" s="283" t="s">
        <v>124</v>
      </c>
      <c r="F20" s="285"/>
      <c r="G20" s="285"/>
      <c r="H20" s="286"/>
    </row>
    <row r="21" spans="1:13" ht="34.5" x14ac:dyDescent="0.3">
      <c r="A21" s="171" t="s">
        <v>110</v>
      </c>
      <c r="B21" s="281" t="s">
        <v>188</v>
      </c>
      <c r="C21" s="283">
        <v>5.5</v>
      </c>
      <c r="D21" s="283">
        <v>5.5</v>
      </c>
      <c r="E21" s="283">
        <v>4.5</v>
      </c>
      <c r="F21" s="283">
        <v>6</v>
      </c>
      <c r="G21" s="288" t="s">
        <v>179</v>
      </c>
      <c r="H21" s="286" t="s">
        <v>174</v>
      </c>
    </row>
    <row r="22" spans="1:13" x14ac:dyDescent="0.3">
      <c r="A22" s="171" t="s">
        <v>111</v>
      </c>
      <c r="B22" s="280"/>
      <c r="C22" s="283">
        <v>4.5</v>
      </c>
      <c r="D22" s="283">
        <v>4.5</v>
      </c>
      <c r="E22" s="283">
        <v>4</v>
      </c>
      <c r="F22" s="285"/>
      <c r="G22" s="285"/>
      <c r="H22" s="286"/>
    </row>
    <row r="23" spans="1:13" ht="34.5" x14ac:dyDescent="0.3">
      <c r="A23" s="172" t="s">
        <v>112</v>
      </c>
      <c r="B23" s="282" t="s">
        <v>189</v>
      </c>
      <c r="C23" s="291">
        <v>6</v>
      </c>
      <c r="D23" s="291">
        <v>5</v>
      </c>
      <c r="E23" s="291">
        <v>4.5</v>
      </c>
      <c r="F23" s="292"/>
      <c r="G23" s="295" t="s">
        <v>190</v>
      </c>
      <c r="H23" s="296" t="s">
        <v>174</v>
      </c>
    </row>
    <row r="25" spans="1:13" x14ac:dyDescent="0.3">
      <c r="A25" s="71" t="s">
        <v>113</v>
      </c>
      <c r="B25" s="19"/>
      <c r="C25" s="19"/>
      <c r="D25" s="19"/>
      <c r="E25" s="19"/>
      <c r="F25" s="19"/>
      <c r="G25" s="19"/>
    </row>
    <row r="26" spans="1:13" x14ac:dyDescent="0.3">
      <c r="A26" s="369" t="s">
        <v>126</v>
      </c>
      <c r="B26" s="369"/>
      <c r="C26" s="369"/>
      <c r="D26" s="369"/>
      <c r="E26" s="369"/>
      <c r="F26" s="369"/>
      <c r="G26" s="369"/>
      <c r="H26" s="369"/>
    </row>
    <row r="27" spans="1:13" customFormat="1" ht="14.5" x14ac:dyDescent="0.35">
      <c r="A27" s="369" t="s">
        <v>127</v>
      </c>
      <c r="B27" s="369"/>
      <c r="C27" s="369"/>
      <c r="D27" s="369"/>
      <c r="E27" s="369"/>
      <c r="F27" s="369"/>
      <c r="G27" s="369"/>
      <c r="H27" s="369"/>
      <c r="I27" s="18"/>
      <c r="J27" s="18"/>
      <c r="K27" s="18"/>
      <c r="L27" s="30"/>
      <c r="M27" s="30"/>
    </row>
    <row r="28" spans="1:13" x14ac:dyDescent="0.3">
      <c r="A28" s="369" t="s">
        <v>128</v>
      </c>
      <c r="B28" s="369"/>
      <c r="C28" s="369"/>
      <c r="D28" s="369"/>
      <c r="E28" s="369"/>
      <c r="F28" s="369"/>
      <c r="G28" s="369"/>
      <c r="H28" s="369"/>
    </row>
  </sheetData>
  <sheetProtection algorithmName="SHA-512" hashValue="03Sky/rAyWcTP8ToXpnEUspl73X4HsJgaLrqNMeWeC9boLfiT8fg8oS429YxU2LG5FwKfJ3MH6QqehSL0sRLbA==" saltValue="F2zuOc1IDpzR6AxZTaOLKg==" spinCount="100000" sheet="1" formatCells="0" formatColumns="0" formatRows="0" insertColumns="0" insertRows="0" insertHyperlinks="0" deleteColumns="0" deleteRows="0" sort="0" autoFilter="0" pivotTables="0"/>
  <sortState xmlns:xlrd2="http://schemas.microsoft.com/office/spreadsheetml/2017/richdata2" ref="J5:S21">
    <sortCondition ref="J5:J21"/>
  </sortState>
  <mergeCells count="5">
    <mergeCell ref="A28:H28"/>
    <mergeCell ref="A2:H2"/>
    <mergeCell ref="A1:H1"/>
    <mergeCell ref="A26:H26"/>
    <mergeCell ref="A27:H27"/>
  </mergeCells>
  <phoneticPr fontId="45" type="noConversion"/>
  <pageMargins left="0.7" right="0.7" top="0.75" bottom="0.75" header="0.3" footer="0.3"/>
  <pageSetup paperSize="9" orientation="portrait"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7B437A-EEBE-4CA4-9747-6327351B88B8}">
  <sheetPr>
    <tabColor rgb="FF00C2CC"/>
  </sheetPr>
  <dimension ref="A1:A2"/>
  <sheetViews>
    <sheetView view="pageBreakPreview" zoomScale="85" zoomScaleNormal="100" zoomScaleSheetLayoutView="85" workbookViewId="0">
      <selection activeCell="H1" sqref="H1"/>
    </sheetView>
  </sheetViews>
  <sheetFormatPr defaultColWidth="8.81640625" defaultRowHeight="14.5" x14ac:dyDescent="0.35"/>
  <cols>
    <col min="1" max="1" width="53.26953125" customWidth="1"/>
    <col min="2" max="4" width="8.81640625" customWidth="1"/>
  </cols>
  <sheetData>
    <row r="1" ht="409.6" customHeight="1" x14ac:dyDescent="0.35"/>
    <row r="2" ht="409.4" customHeight="1" x14ac:dyDescent="0.35"/>
  </sheetData>
  <sheetProtection algorithmName="SHA-512" hashValue="q5B5UNZ9ogAMBCs24aYh2BFG8Iwf7vd118nYdZr1OzEaUXriyI7JDxyNIsDLtOMD2cqZhaXkWL2jpjBPQqIxLg==" saltValue="loN2Gt8dfe10nc56w/RC5g==" spinCount="100000" sheet="1" formatCells="0" formatColumns="0" formatRows="0" insertColumns="0" insertRows="0" insertHyperlinks="0" deleteColumns="0" deleteRows="0" sort="0" autoFilter="0" pivotTables="0"/>
  <pageMargins left="0.7" right="0.7" top="0.75" bottom="0.75" header="0.3" footer="0.3"/>
  <pageSetup paperSize="9"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75BB93-9461-453D-82D5-556514585873}">
  <sheetPr>
    <tabColor rgb="FFD9F6F7"/>
  </sheetPr>
  <dimension ref="A1"/>
  <sheetViews>
    <sheetView view="pageBreakPreview" zoomScaleNormal="85" zoomScaleSheetLayoutView="100" workbookViewId="0"/>
  </sheetViews>
  <sheetFormatPr defaultColWidth="8.81640625" defaultRowHeight="14.5" x14ac:dyDescent="0.35"/>
  <cols>
    <col min="1" max="1" width="119.1796875" customWidth="1"/>
  </cols>
  <sheetData>
    <row r="1" ht="361.4" customHeight="1" x14ac:dyDescent="0.35"/>
  </sheetData>
  <sheetProtection algorithmName="SHA-512" hashValue="rUFxvb5fZ74OUMfx+7dxnjVZScuPBRWxYLIzaNckH7J40Ouiz8aVAj9Wj0ovw7ioCkwoYjj3uQtNuKJtvkbekw==" saltValue="1vCOqvAubwgN/72F9BhQQw==" spinCount="100000" sheet="1" formatCells="0" formatColumns="0" formatRows="0" insertColumns="0" insertRows="0" insertHyperlinks="0" deleteColumns="0" deleteRows="0" sort="0" autoFilter="0" pivotTables="0"/>
  <pageMargins left="0.7" right="0.7" top="0.75" bottom="0.75" header="0.3" footer="0.3"/>
  <pageSetup paperSize="9" orientation="landscape"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1D2BF0-F88A-4409-831B-A698214F6F52}">
  <sheetPr>
    <tabColor rgb="FFD9F6F7"/>
  </sheetPr>
  <dimension ref="A1:R81"/>
  <sheetViews>
    <sheetView zoomScale="102" zoomScaleNormal="120" workbookViewId="0">
      <selection activeCell="R33" sqref="R33"/>
    </sheetView>
  </sheetViews>
  <sheetFormatPr defaultColWidth="8.81640625" defaultRowHeight="14.5" x14ac:dyDescent="0.35"/>
  <cols>
    <col min="1" max="1" width="11.81640625" customWidth="1"/>
    <col min="3" max="7" width="9.1796875" bestFit="1" customWidth="1"/>
    <col min="18" max="18" width="11.81640625" customWidth="1"/>
  </cols>
  <sheetData>
    <row r="1" spans="1:18" ht="14.5" customHeight="1" x14ac:dyDescent="0.35">
      <c r="A1" s="453" t="s">
        <v>191</v>
      </c>
      <c r="B1" s="453"/>
      <c r="C1" s="453"/>
      <c r="D1" s="453"/>
      <c r="E1" s="453"/>
      <c r="F1" s="453"/>
      <c r="G1" s="453"/>
      <c r="H1" s="453"/>
      <c r="I1" s="453"/>
      <c r="J1" s="453"/>
      <c r="K1" s="453"/>
      <c r="L1" s="453"/>
      <c r="M1" s="453"/>
      <c r="N1" s="453"/>
      <c r="O1" s="453"/>
      <c r="P1" s="453"/>
      <c r="Q1" s="453"/>
      <c r="R1" s="453"/>
    </row>
    <row r="2" spans="1:18" ht="14.5" customHeight="1" x14ac:dyDescent="0.35">
      <c r="A2" s="453"/>
      <c r="B2" s="453"/>
      <c r="C2" s="453"/>
      <c r="D2" s="453"/>
      <c r="E2" s="453"/>
      <c r="F2" s="453"/>
      <c r="G2" s="453"/>
      <c r="H2" s="453"/>
      <c r="I2" s="453"/>
      <c r="J2" s="453"/>
      <c r="K2" s="453"/>
      <c r="L2" s="453"/>
      <c r="M2" s="453"/>
      <c r="N2" s="453"/>
      <c r="O2" s="453"/>
      <c r="P2" s="453"/>
      <c r="Q2" s="453"/>
      <c r="R2" s="453"/>
    </row>
    <row r="3" spans="1:18" x14ac:dyDescent="0.35">
      <c r="A3" s="35"/>
      <c r="B3" s="35"/>
      <c r="C3" s="35"/>
      <c r="D3" s="35"/>
      <c r="E3" s="35"/>
      <c r="F3" s="35"/>
      <c r="G3" s="35"/>
      <c r="H3" s="35"/>
      <c r="I3" s="35"/>
      <c r="J3" s="35"/>
      <c r="K3" s="35"/>
      <c r="L3" s="35"/>
      <c r="M3" s="35"/>
      <c r="N3" s="36"/>
      <c r="O3" s="36"/>
      <c r="P3" s="36"/>
      <c r="Q3" s="36"/>
      <c r="R3" s="36"/>
    </row>
    <row r="4" spans="1:18" x14ac:dyDescent="0.35">
      <c r="A4" s="454" t="s">
        <v>192</v>
      </c>
      <c r="B4" s="455"/>
      <c r="C4" s="456"/>
      <c r="D4" s="174"/>
      <c r="E4" s="174"/>
      <c r="F4" s="454" t="s">
        <v>193</v>
      </c>
      <c r="G4" s="455"/>
      <c r="H4" s="455"/>
      <c r="I4" s="455"/>
      <c r="J4" s="455"/>
      <c r="K4" s="455"/>
      <c r="L4" s="455"/>
      <c r="M4" s="455"/>
      <c r="N4" s="455"/>
      <c r="O4" s="455"/>
      <c r="P4" s="455"/>
      <c r="Q4" s="455"/>
      <c r="R4" s="456"/>
    </row>
    <row r="5" spans="1:18" x14ac:dyDescent="0.35">
      <c r="A5" s="207"/>
      <c r="B5" s="175" t="s">
        <v>194</v>
      </c>
      <c r="C5" s="208" t="s">
        <v>195</v>
      </c>
      <c r="D5" s="174"/>
      <c r="E5" s="174"/>
      <c r="F5" s="446"/>
      <c r="G5" s="447"/>
      <c r="H5" s="448"/>
      <c r="I5" s="449" t="s">
        <v>196</v>
      </c>
      <c r="J5" s="450"/>
      <c r="K5" s="449" t="s">
        <v>197</v>
      </c>
      <c r="L5" s="450"/>
      <c r="M5" s="449" t="s">
        <v>198</v>
      </c>
      <c r="N5" s="450"/>
      <c r="O5" s="449" t="s">
        <v>199</v>
      </c>
      <c r="P5" s="450"/>
      <c r="Q5" s="449" t="s">
        <v>200</v>
      </c>
      <c r="R5" s="459"/>
    </row>
    <row r="6" spans="1:18" x14ac:dyDescent="0.35">
      <c r="A6" s="209"/>
      <c r="B6" s="176"/>
      <c r="C6" s="210"/>
      <c r="D6" s="174"/>
      <c r="E6" s="174"/>
      <c r="F6" s="457" t="s">
        <v>201</v>
      </c>
      <c r="G6" s="458"/>
      <c r="H6" s="458"/>
      <c r="I6" s="322" t="s">
        <v>202</v>
      </c>
      <c r="J6" s="322" t="s">
        <v>203</v>
      </c>
      <c r="K6" s="322" t="s">
        <v>202</v>
      </c>
      <c r="L6" s="322" t="s">
        <v>203</v>
      </c>
      <c r="M6" s="322" t="s">
        <v>202</v>
      </c>
      <c r="N6" s="322" t="s">
        <v>203</v>
      </c>
      <c r="O6" s="322" t="s">
        <v>202</v>
      </c>
      <c r="P6" s="322" t="s">
        <v>203</v>
      </c>
      <c r="Q6" s="322" t="s">
        <v>202</v>
      </c>
      <c r="R6" s="203" t="s">
        <v>203</v>
      </c>
    </row>
    <row r="7" spans="1:18" x14ac:dyDescent="0.35">
      <c r="A7" s="211" t="s">
        <v>82</v>
      </c>
      <c r="B7" s="177">
        <v>0.52729999999999999</v>
      </c>
      <c r="C7" s="212">
        <v>0.47270000000000001</v>
      </c>
      <c r="D7" s="174"/>
      <c r="E7" s="174"/>
      <c r="F7" s="451" t="s">
        <v>204</v>
      </c>
      <c r="G7" s="452"/>
      <c r="H7" s="452"/>
      <c r="I7" s="178">
        <v>0</v>
      </c>
      <c r="J7" s="178">
        <v>1</v>
      </c>
      <c r="K7" s="178">
        <v>0</v>
      </c>
      <c r="L7" s="178">
        <v>1</v>
      </c>
      <c r="M7" s="178">
        <v>0</v>
      </c>
      <c r="N7" s="178">
        <v>1</v>
      </c>
      <c r="O7" s="178">
        <v>0</v>
      </c>
      <c r="P7" s="178">
        <v>1</v>
      </c>
      <c r="Q7" s="178">
        <v>0</v>
      </c>
      <c r="R7" s="204">
        <v>1</v>
      </c>
    </row>
    <row r="8" spans="1:18" x14ac:dyDescent="0.35">
      <c r="A8" s="211"/>
      <c r="B8" s="179"/>
      <c r="C8" s="213"/>
      <c r="D8" s="174"/>
      <c r="E8" s="174"/>
      <c r="F8" s="451" t="s">
        <v>205</v>
      </c>
      <c r="G8" s="452"/>
      <c r="H8" s="452"/>
      <c r="I8" s="178">
        <v>0.5</v>
      </c>
      <c r="J8" s="178">
        <v>0.5</v>
      </c>
      <c r="K8" s="178">
        <v>0.66700000000000004</v>
      </c>
      <c r="L8" s="178">
        <v>0.33329999999999999</v>
      </c>
      <c r="M8" s="178">
        <v>0.5</v>
      </c>
      <c r="N8" s="178">
        <v>0.5</v>
      </c>
      <c r="O8" s="178">
        <v>0.5</v>
      </c>
      <c r="P8" s="178">
        <v>0.5</v>
      </c>
      <c r="Q8" s="178">
        <v>0.36359999999999998</v>
      </c>
      <c r="R8" s="204">
        <v>0.63639999999999997</v>
      </c>
    </row>
    <row r="9" spans="1:18" x14ac:dyDescent="0.35">
      <c r="A9" s="211" t="s">
        <v>119</v>
      </c>
      <c r="B9" s="177">
        <v>0.52339999999999998</v>
      </c>
      <c r="C9" s="212">
        <v>0.47660000000000002</v>
      </c>
      <c r="D9" s="174"/>
      <c r="E9" s="174"/>
      <c r="F9" s="451" t="s">
        <v>206</v>
      </c>
      <c r="G9" s="452"/>
      <c r="H9" s="452"/>
      <c r="I9" s="178">
        <v>0.5</v>
      </c>
      <c r="J9" s="178">
        <v>0.5</v>
      </c>
      <c r="K9" s="178">
        <v>0.375</v>
      </c>
      <c r="L9" s="178">
        <v>0.625</v>
      </c>
      <c r="M9" s="178">
        <v>0.42859999999999998</v>
      </c>
      <c r="N9" s="178">
        <v>0.57140000000000002</v>
      </c>
      <c r="O9" s="178">
        <v>0.42859999999999998</v>
      </c>
      <c r="P9" s="178">
        <v>0.57140000000000002</v>
      </c>
      <c r="Q9" s="178">
        <v>0.4</v>
      </c>
      <c r="R9" s="204">
        <v>0.6</v>
      </c>
    </row>
    <row r="10" spans="1:18" x14ac:dyDescent="0.35">
      <c r="A10" s="211"/>
      <c r="B10" s="177"/>
      <c r="C10" s="212"/>
      <c r="D10" s="174"/>
      <c r="E10" s="174"/>
      <c r="F10" s="451" t="s">
        <v>207</v>
      </c>
      <c r="G10" s="452"/>
      <c r="H10" s="452"/>
      <c r="I10" s="178">
        <v>0.4</v>
      </c>
      <c r="J10" s="178">
        <v>0.6</v>
      </c>
      <c r="K10" s="178">
        <v>0.37040000000000001</v>
      </c>
      <c r="L10" s="178">
        <v>0.62960000000000005</v>
      </c>
      <c r="M10" s="178">
        <v>0.30769999999999997</v>
      </c>
      <c r="N10" s="178">
        <v>0.69230000000000003</v>
      </c>
      <c r="O10" s="178">
        <v>0.30769999999999997</v>
      </c>
      <c r="P10" s="178">
        <v>0.69230000000000003</v>
      </c>
      <c r="Q10" s="178">
        <v>0.42309999999999998</v>
      </c>
      <c r="R10" s="204">
        <v>0.57689999999999997</v>
      </c>
    </row>
    <row r="11" spans="1:18" x14ac:dyDescent="0.35">
      <c r="A11" s="211" t="s">
        <v>198</v>
      </c>
      <c r="B11" s="177">
        <v>0.55020000000000002</v>
      </c>
      <c r="C11" s="212">
        <v>0.44979999999999998</v>
      </c>
      <c r="D11" s="174"/>
      <c r="E11" s="174"/>
      <c r="F11" s="451" t="s">
        <v>208</v>
      </c>
      <c r="G11" s="452"/>
      <c r="H11" s="452"/>
      <c r="I11" s="178">
        <v>0.42109999999999997</v>
      </c>
      <c r="J11" s="178">
        <v>0.57889999999999997</v>
      </c>
      <c r="K11" s="178">
        <v>0.35</v>
      </c>
      <c r="L11" s="178">
        <v>0.65</v>
      </c>
      <c r="M11" s="178">
        <v>0.46429999999999999</v>
      </c>
      <c r="N11" s="178">
        <v>0.53569999999999995</v>
      </c>
      <c r="O11" s="178">
        <v>0.46429999999999999</v>
      </c>
      <c r="P11" s="178">
        <v>0.53569999999999995</v>
      </c>
      <c r="Q11" s="178">
        <v>0.43140000000000001</v>
      </c>
      <c r="R11" s="204">
        <v>0.56859999999999999</v>
      </c>
    </row>
    <row r="12" spans="1:18" x14ac:dyDescent="0.35">
      <c r="A12" s="211"/>
      <c r="B12" s="179"/>
      <c r="C12" s="213"/>
      <c r="D12" s="174"/>
      <c r="E12" s="174"/>
      <c r="F12" s="451" t="s">
        <v>209</v>
      </c>
      <c r="G12" s="452"/>
      <c r="H12" s="452"/>
      <c r="I12" s="178">
        <v>0.6774</v>
      </c>
      <c r="J12" s="178">
        <v>0.3226</v>
      </c>
      <c r="K12" s="178">
        <v>0.68889999999999996</v>
      </c>
      <c r="L12" s="178">
        <v>0.31109999999999999</v>
      </c>
      <c r="M12" s="178">
        <v>0.67859999999999998</v>
      </c>
      <c r="N12" s="178">
        <v>0.32140000000000002</v>
      </c>
      <c r="O12" s="178">
        <v>0.67859999999999998</v>
      </c>
      <c r="P12" s="178">
        <v>0.32140000000000002</v>
      </c>
      <c r="Q12" s="178">
        <v>0.59209999999999996</v>
      </c>
      <c r="R12" s="204">
        <v>0.40789999999999998</v>
      </c>
    </row>
    <row r="13" spans="1:18" x14ac:dyDescent="0.35">
      <c r="A13" s="211" t="s">
        <v>199</v>
      </c>
      <c r="B13" s="177">
        <v>0.52</v>
      </c>
      <c r="C13" s="212">
        <v>0.48</v>
      </c>
      <c r="D13" s="174"/>
      <c r="E13" s="174"/>
      <c r="F13" s="451" t="s">
        <v>210</v>
      </c>
      <c r="G13" s="452"/>
      <c r="H13" s="452"/>
      <c r="I13" s="178">
        <v>0.70589999999999997</v>
      </c>
      <c r="J13" s="178">
        <v>0.29409999999999997</v>
      </c>
      <c r="K13" s="178">
        <v>0.83330000000000004</v>
      </c>
      <c r="L13" s="178">
        <v>0.16669999999999999</v>
      </c>
      <c r="M13" s="178">
        <v>0.86209999999999998</v>
      </c>
      <c r="N13" s="178">
        <v>0.13789999999999999</v>
      </c>
      <c r="O13" s="178">
        <v>0.86209999999999998</v>
      </c>
      <c r="P13" s="178">
        <v>0.13789999999999999</v>
      </c>
      <c r="Q13" s="178">
        <v>0.89659999999999995</v>
      </c>
      <c r="R13" s="204">
        <v>0.10340000000000001</v>
      </c>
    </row>
    <row r="14" spans="1:18" x14ac:dyDescent="0.35">
      <c r="A14" s="211"/>
      <c r="B14" s="179"/>
      <c r="C14" s="213"/>
      <c r="D14" s="174"/>
      <c r="E14" s="174"/>
      <c r="F14" s="451" t="s">
        <v>211</v>
      </c>
      <c r="G14" s="452"/>
      <c r="H14" s="452"/>
      <c r="I14" s="178">
        <v>0.1111</v>
      </c>
      <c r="J14" s="178">
        <v>0.88890000000000002</v>
      </c>
      <c r="K14" s="178">
        <v>0.17649999999999999</v>
      </c>
      <c r="L14" s="178">
        <v>0.82350000000000001</v>
      </c>
      <c r="M14" s="178">
        <v>0.16669999999999999</v>
      </c>
      <c r="N14" s="178">
        <v>0.83330000000000004</v>
      </c>
      <c r="O14" s="178">
        <v>0.16669999999999999</v>
      </c>
      <c r="P14" s="178">
        <v>0.83330000000000004</v>
      </c>
      <c r="Q14" s="178">
        <v>0.20830000000000001</v>
      </c>
      <c r="R14" s="204">
        <v>0.79169999999999996</v>
      </c>
    </row>
    <row r="15" spans="1:18" x14ac:dyDescent="0.35">
      <c r="A15" s="214" t="s">
        <v>212</v>
      </c>
      <c r="B15" s="215">
        <v>0.51419999999999999</v>
      </c>
      <c r="C15" s="216">
        <v>0.48580000000000001</v>
      </c>
      <c r="D15" s="174"/>
      <c r="E15" s="174"/>
      <c r="F15" s="442" t="s">
        <v>213</v>
      </c>
      <c r="G15" s="443"/>
      <c r="H15" s="443"/>
      <c r="I15" s="178">
        <v>0</v>
      </c>
      <c r="J15" s="178">
        <v>0</v>
      </c>
      <c r="K15" s="178">
        <v>0</v>
      </c>
      <c r="L15" s="178">
        <v>1</v>
      </c>
      <c r="M15" s="178">
        <v>0</v>
      </c>
      <c r="N15" s="178">
        <v>0</v>
      </c>
      <c r="O15" s="178">
        <v>0</v>
      </c>
      <c r="P15" s="178">
        <v>0</v>
      </c>
      <c r="Q15" s="178">
        <v>1</v>
      </c>
      <c r="R15" s="204">
        <v>0</v>
      </c>
    </row>
    <row r="16" spans="1:18" x14ac:dyDescent="0.35">
      <c r="A16" s="180"/>
      <c r="B16" s="174"/>
      <c r="C16" s="174"/>
      <c r="D16" s="174"/>
      <c r="E16" s="174"/>
      <c r="F16" s="444" t="s">
        <v>214</v>
      </c>
      <c r="G16" s="445"/>
      <c r="H16" s="445"/>
      <c r="I16" s="205">
        <v>0.52729999999999999</v>
      </c>
      <c r="J16" s="205">
        <v>0.47270000000000001</v>
      </c>
      <c r="K16" s="205">
        <v>0.52339999999999998</v>
      </c>
      <c r="L16" s="205">
        <v>0.47660000000000002</v>
      </c>
      <c r="M16" s="205">
        <v>0.55020000000000002</v>
      </c>
      <c r="N16" s="205">
        <v>0.44979999999999998</v>
      </c>
      <c r="O16" s="205">
        <v>0.52</v>
      </c>
      <c r="P16" s="205">
        <v>0.48</v>
      </c>
      <c r="Q16" s="205">
        <v>0.51419999999999999</v>
      </c>
      <c r="R16" s="206">
        <v>0.48580000000000001</v>
      </c>
    </row>
    <row r="17" spans="1:18" x14ac:dyDescent="0.35">
      <c r="A17" s="180"/>
      <c r="B17" s="178"/>
      <c r="C17" s="178"/>
      <c r="D17" s="174"/>
      <c r="E17" s="174"/>
      <c r="F17" s="174"/>
      <c r="G17" s="181"/>
      <c r="H17" s="181"/>
      <c r="I17" s="181"/>
      <c r="J17" s="181"/>
      <c r="K17" s="181"/>
      <c r="L17" s="181"/>
      <c r="M17" s="181"/>
      <c r="N17" s="181"/>
      <c r="O17" s="181"/>
      <c r="P17" s="181"/>
      <c r="Q17" s="181"/>
      <c r="R17" s="181"/>
    </row>
    <row r="18" spans="1:18" x14ac:dyDescent="0.35">
      <c r="A18" s="174"/>
      <c r="B18" s="174"/>
      <c r="C18" s="174"/>
      <c r="D18" s="174"/>
      <c r="E18" s="174"/>
      <c r="F18" s="174"/>
      <c r="G18" s="174"/>
      <c r="H18" s="174"/>
      <c r="I18" s="174"/>
      <c r="J18" s="174"/>
      <c r="K18" s="174"/>
      <c r="L18" s="174"/>
      <c r="M18" s="174"/>
      <c r="N18" s="181"/>
      <c r="O18" s="181"/>
      <c r="P18" s="181"/>
      <c r="Q18" s="181"/>
      <c r="R18" s="181"/>
    </row>
    <row r="19" spans="1:18" x14ac:dyDescent="0.35">
      <c r="A19" s="174"/>
      <c r="B19" s="174"/>
      <c r="C19" s="174"/>
      <c r="D19" s="174"/>
      <c r="E19" s="174"/>
      <c r="F19" s="174"/>
      <c r="G19" s="174"/>
      <c r="H19" s="174"/>
      <c r="I19" s="174"/>
      <c r="J19" s="174"/>
      <c r="K19" s="174"/>
      <c r="L19" s="174"/>
      <c r="M19" s="174"/>
      <c r="N19" s="181"/>
      <c r="O19" s="181"/>
      <c r="P19" s="181"/>
      <c r="Q19" s="181"/>
      <c r="R19" s="181"/>
    </row>
    <row r="20" spans="1:18" x14ac:dyDescent="0.35">
      <c r="A20" s="464" t="s">
        <v>215</v>
      </c>
      <c r="B20" s="465"/>
      <c r="C20" s="465"/>
      <c r="D20" s="465"/>
      <c r="E20" s="465"/>
      <c r="F20" s="465"/>
      <c r="G20" s="466"/>
      <c r="H20" s="182"/>
      <c r="I20" s="174"/>
      <c r="J20" s="70"/>
      <c r="K20" s="464" t="s">
        <v>216</v>
      </c>
      <c r="L20" s="465"/>
      <c r="M20" s="465"/>
      <c r="N20" s="466"/>
      <c r="O20" s="181"/>
      <c r="P20" s="181"/>
      <c r="Q20" s="181"/>
      <c r="R20" s="181"/>
    </row>
    <row r="21" spans="1:18" x14ac:dyDescent="0.35">
      <c r="A21" s="460" t="s">
        <v>217</v>
      </c>
      <c r="B21" s="461"/>
      <c r="C21" s="183" t="s">
        <v>82</v>
      </c>
      <c r="D21" s="183" t="s">
        <v>119</v>
      </c>
      <c r="E21" s="183" t="s">
        <v>118</v>
      </c>
      <c r="F21" s="183" t="s">
        <v>218</v>
      </c>
      <c r="G21" s="183" t="s">
        <v>212</v>
      </c>
      <c r="H21" s="184"/>
      <c r="I21" s="174"/>
      <c r="J21" s="70"/>
      <c r="K21" s="197"/>
      <c r="L21" s="196" t="s">
        <v>219</v>
      </c>
      <c r="M21" s="196" t="s">
        <v>220</v>
      </c>
      <c r="N21" s="198" t="s">
        <v>221</v>
      </c>
      <c r="O21" s="181"/>
      <c r="P21" s="181"/>
      <c r="Q21" s="181"/>
      <c r="R21" s="181"/>
    </row>
    <row r="22" spans="1:18" x14ac:dyDescent="0.35">
      <c r="A22" s="462" t="s">
        <v>222</v>
      </c>
      <c r="B22" s="463"/>
      <c r="C22" s="178">
        <v>3.6400000000000002E-2</v>
      </c>
      <c r="D22" s="178">
        <v>4.6800000000000001E-2</v>
      </c>
      <c r="E22" s="178">
        <v>2.6200000000000001E-2</v>
      </c>
      <c r="F22" s="178">
        <v>3.56E-2</v>
      </c>
      <c r="G22" s="204">
        <v>5.16E-2</v>
      </c>
      <c r="H22" s="178"/>
      <c r="I22" s="174"/>
      <c r="J22" s="70"/>
      <c r="K22" s="199" t="s">
        <v>82</v>
      </c>
      <c r="L22" s="174">
        <v>188</v>
      </c>
      <c r="M22" s="174">
        <v>21</v>
      </c>
      <c r="N22" s="200">
        <v>11</v>
      </c>
      <c r="O22" s="181"/>
      <c r="P22" s="181"/>
      <c r="Q22" s="181"/>
      <c r="R22" s="181"/>
    </row>
    <row r="23" spans="1:18" x14ac:dyDescent="0.35">
      <c r="A23" s="451" t="s">
        <v>223</v>
      </c>
      <c r="B23" s="452"/>
      <c r="C23" s="178">
        <v>0.3</v>
      </c>
      <c r="D23" s="178">
        <v>0.2298</v>
      </c>
      <c r="E23" s="178">
        <v>0.23580000000000001</v>
      </c>
      <c r="F23" s="178">
        <v>0.25779999999999997</v>
      </c>
      <c r="G23" s="204">
        <v>0.25819999999999999</v>
      </c>
      <c r="H23" s="178"/>
      <c r="I23" s="174"/>
      <c r="J23" s="70"/>
      <c r="K23" s="199" t="s">
        <v>119</v>
      </c>
      <c r="L23" s="174">
        <v>202</v>
      </c>
      <c r="M23" s="174">
        <v>24</v>
      </c>
      <c r="N23" s="200">
        <v>9</v>
      </c>
      <c r="O23" s="181"/>
      <c r="P23" s="181"/>
      <c r="Q23" s="181"/>
      <c r="R23" s="181"/>
    </row>
    <row r="24" spans="1:18" x14ac:dyDescent="0.35">
      <c r="A24" s="451" t="s">
        <v>224</v>
      </c>
      <c r="B24" s="452"/>
      <c r="C24" s="178">
        <v>0.35</v>
      </c>
      <c r="D24" s="178">
        <v>0.39150000000000001</v>
      </c>
      <c r="E24" s="178">
        <v>0.3755</v>
      </c>
      <c r="F24" s="178">
        <v>0.37330000000000002</v>
      </c>
      <c r="G24" s="204">
        <v>0.37559999999999999</v>
      </c>
      <c r="H24" s="178"/>
      <c r="I24" s="174"/>
      <c r="J24" s="70"/>
      <c r="K24" s="199" t="s">
        <v>118</v>
      </c>
      <c r="L24" s="174">
        <v>192</v>
      </c>
      <c r="M24" s="174">
        <v>28</v>
      </c>
      <c r="N24" s="200">
        <v>9</v>
      </c>
      <c r="O24" s="181"/>
      <c r="P24" s="181"/>
      <c r="Q24" s="181"/>
      <c r="R24" s="181"/>
    </row>
    <row r="25" spans="1:18" x14ac:dyDescent="0.35">
      <c r="A25" s="451" t="s">
        <v>225</v>
      </c>
      <c r="B25" s="452"/>
      <c r="C25" s="178">
        <v>0.1227</v>
      </c>
      <c r="D25" s="178">
        <v>0.13619999999999999</v>
      </c>
      <c r="E25" s="178">
        <v>0.17899999999999999</v>
      </c>
      <c r="F25" s="178">
        <v>0.14219999999999999</v>
      </c>
      <c r="G25" s="204">
        <v>0.13619999999999999</v>
      </c>
      <c r="H25" s="178"/>
      <c r="I25" s="174"/>
      <c r="J25" s="70"/>
      <c r="K25" s="199" t="s">
        <v>218</v>
      </c>
      <c r="L25" s="174">
        <v>193</v>
      </c>
      <c r="M25" s="174">
        <v>24</v>
      </c>
      <c r="N25" s="200">
        <v>8</v>
      </c>
      <c r="O25" s="181"/>
      <c r="P25" s="181"/>
      <c r="Q25" s="181"/>
      <c r="R25" s="181"/>
    </row>
    <row r="26" spans="1:18" x14ac:dyDescent="0.35">
      <c r="A26" s="442" t="s">
        <v>226</v>
      </c>
      <c r="B26" s="443"/>
      <c r="C26" s="178">
        <v>0.19089999999999999</v>
      </c>
      <c r="D26" s="178">
        <v>0.19570000000000001</v>
      </c>
      <c r="E26" s="178">
        <v>0.1835</v>
      </c>
      <c r="F26" s="178">
        <v>0.19109999999999999</v>
      </c>
      <c r="G26" s="204">
        <v>0.1784</v>
      </c>
      <c r="H26" s="178"/>
      <c r="I26" s="174"/>
      <c r="J26" s="70"/>
      <c r="K26" s="201" t="s">
        <v>200</v>
      </c>
      <c r="L26" s="202">
        <v>182</v>
      </c>
      <c r="M26" s="202">
        <v>21</v>
      </c>
      <c r="N26" s="185">
        <v>10</v>
      </c>
      <c r="O26" s="181"/>
      <c r="P26" s="181"/>
      <c r="Q26" s="181"/>
      <c r="R26" s="181"/>
    </row>
    <row r="27" spans="1:18" x14ac:dyDescent="0.35">
      <c r="A27" s="444" t="s">
        <v>214</v>
      </c>
      <c r="B27" s="445"/>
      <c r="C27" s="205">
        <v>1</v>
      </c>
      <c r="D27" s="205">
        <v>1</v>
      </c>
      <c r="E27" s="205">
        <v>1</v>
      </c>
      <c r="F27" s="205">
        <v>1</v>
      </c>
      <c r="G27" s="206">
        <v>1</v>
      </c>
      <c r="H27" s="186"/>
      <c r="I27" s="174"/>
      <c r="J27" s="70"/>
      <c r="K27" s="180"/>
      <c r="L27" s="174"/>
      <c r="M27" s="174"/>
      <c r="N27" s="174"/>
      <c r="O27" s="181"/>
      <c r="P27" s="181"/>
      <c r="Q27" s="181"/>
      <c r="R27" s="181"/>
    </row>
    <row r="28" spans="1:18" x14ac:dyDescent="0.35">
      <c r="A28" s="181"/>
      <c r="B28" s="181"/>
      <c r="C28" s="181"/>
      <c r="D28" s="181"/>
      <c r="E28" s="181"/>
      <c r="F28" s="181"/>
      <c r="G28" s="181"/>
      <c r="H28" s="181"/>
      <c r="I28" s="181"/>
      <c r="J28" s="181"/>
      <c r="K28" s="181"/>
      <c r="L28" s="181"/>
      <c r="M28" s="181"/>
      <c r="N28" s="181"/>
      <c r="O28" s="181"/>
      <c r="P28" s="181"/>
      <c r="Q28" s="181"/>
      <c r="R28" s="181"/>
    </row>
    <row r="29" spans="1:18" x14ac:dyDescent="0.35">
      <c r="A29" s="181"/>
      <c r="B29" s="181"/>
      <c r="C29" s="181"/>
      <c r="D29" s="181"/>
      <c r="E29" s="181"/>
      <c r="F29" s="181"/>
      <c r="G29" s="181"/>
      <c r="H29" s="181"/>
      <c r="I29" s="181"/>
      <c r="J29" s="181"/>
      <c r="K29" s="181"/>
      <c r="L29" s="181"/>
      <c r="M29" s="181"/>
      <c r="N29" s="181"/>
      <c r="O29" s="181"/>
      <c r="P29" s="181"/>
      <c r="Q29" s="181"/>
      <c r="R29" s="181"/>
    </row>
    <row r="30" spans="1:18" x14ac:dyDescent="0.35">
      <c r="A30" s="181"/>
      <c r="B30" s="181"/>
      <c r="C30" s="181"/>
      <c r="D30" s="181"/>
      <c r="E30" s="181"/>
      <c r="F30" s="181"/>
      <c r="G30" s="181"/>
      <c r="H30" s="181"/>
      <c r="I30" s="181"/>
      <c r="J30" s="181"/>
      <c r="K30" s="181"/>
      <c r="L30" s="181"/>
      <c r="M30" s="181"/>
      <c r="N30" s="181"/>
      <c r="O30" s="181"/>
      <c r="P30" s="181"/>
      <c r="Q30" s="181"/>
      <c r="R30" s="181"/>
    </row>
    <row r="31" spans="1:18" x14ac:dyDescent="0.35">
      <c r="A31" s="454" t="s">
        <v>227</v>
      </c>
      <c r="B31" s="455"/>
      <c r="C31" s="455"/>
      <c r="D31" s="455"/>
      <c r="E31" s="455"/>
      <c r="F31" s="455"/>
      <c r="G31" s="456"/>
      <c r="H31" s="174"/>
      <c r="I31" s="174"/>
      <c r="J31" s="464" t="s">
        <v>228</v>
      </c>
      <c r="K31" s="465"/>
      <c r="L31" s="465"/>
      <c r="M31" s="466"/>
      <c r="N31" s="181"/>
      <c r="O31" s="181"/>
      <c r="P31" s="181"/>
      <c r="Q31" s="181"/>
      <c r="R31" s="181"/>
    </row>
    <row r="32" spans="1:18" x14ac:dyDescent="0.35">
      <c r="A32" s="460" t="s">
        <v>229</v>
      </c>
      <c r="B32" s="461"/>
      <c r="C32" s="183" t="s">
        <v>194</v>
      </c>
      <c r="D32" s="183" t="s">
        <v>202</v>
      </c>
      <c r="E32" s="183" t="s">
        <v>230</v>
      </c>
      <c r="F32" s="183" t="s">
        <v>203</v>
      </c>
      <c r="G32" s="217" t="s">
        <v>231</v>
      </c>
      <c r="H32" s="174"/>
      <c r="I32" s="174"/>
      <c r="J32" s="470" t="s">
        <v>82</v>
      </c>
      <c r="K32" s="471"/>
      <c r="L32" s="472">
        <v>5.18</v>
      </c>
      <c r="M32" s="467"/>
      <c r="N32" s="181"/>
      <c r="O32" s="181"/>
      <c r="P32" s="181"/>
      <c r="Q32" s="181"/>
      <c r="R32" s="181"/>
    </row>
    <row r="33" spans="1:18" ht="14.5" customHeight="1" x14ac:dyDescent="0.35">
      <c r="A33" s="462" t="s">
        <v>232</v>
      </c>
      <c r="B33" s="463"/>
      <c r="C33" s="174">
        <v>93</v>
      </c>
      <c r="D33" s="178">
        <f>C33/G33</f>
        <v>0.48186528497409326</v>
      </c>
      <c r="E33" s="174">
        <v>100</v>
      </c>
      <c r="F33" s="178">
        <f>E33/G33</f>
        <v>0.51813471502590669</v>
      </c>
      <c r="G33" s="200">
        <f>C33+E33</f>
        <v>193</v>
      </c>
      <c r="H33" s="174"/>
      <c r="I33" s="174"/>
      <c r="J33" s="470" t="s">
        <v>119</v>
      </c>
      <c r="K33" s="471"/>
      <c r="L33" s="472">
        <v>5.62</v>
      </c>
      <c r="M33" s="467"/>
      <c r="N33" s="181"/>
      <c r="O33" s="181"/>
      <c r="P33" s="181"/>
      <c r="Q33" s="181"/>
      <c r="R33" s="181"/>
    </row>
    <row r="34" spans="1:18" ht="14.5" customHeight="1" x14ac:dyDescent="0.35">
      <c r="A34" s="451" t="s">
        <v>233</v>
      </c>
      <c r="B34" s="452"/>
      <c r="C34" s="174">
        <v>15</v>
      </c>
      <c r="D34" s="178">
        <f t="shared" ref="D34:D35" si="0">C34/G34</f>
        <v>1</v>
      </c>
      <c r="E34" s="174">
        <v>0</v>
      </c>
      <c r="F34" s="178">
        <f t="shared" ref="F34:F35" si="1">E34/G34</f>
        <v>0</v>
      </c>
      <c r="G34" s="200">
        <f t="shared" ref="G34:G35" si="2">C34+E34</f>
        <v>15</v>
      </c>
      <c r="H34" s="174"/>
      <c r="I34" s="174"/>
      <c r="J34" s="470" t="s">
        <v>118</v>
      </c>
      <c r="K34" s="471"/>
      <c r="L34" s="472">
        <v>7.56</v>
      </c>
      <c r="M34" s="467"/>
      <c r="N34" s="181"/>
      <c r="O34" s="181"/>
      <c r="P34" s="181"/>
      <c r="Q34" s="181"/>
      <c r="R34" s="181"/>
    </row>
    <row r="35" spans="1:18" ht="14.5" customHeight="1" x14ac:dyDescent="0.35">
      <c r="A35" s="442" t="s">
        <v>234</v>
      </c>
      <c r="B35" s="443"/>
      <c r="C35" s="174">
        <v>8</v>
      </c>
      <c r="D35" s="178">
        <f t="shared" si="0"/>
        <v>0.66666666666666663</v>
      </c>
      <c r="E35" s="174">
        <v>4</v>
      </c>
      <c r="F35" s="178">
        <f t="shared" si="1"/>
        <v>0.33333333333333331</v>
      </c>
      <c r="G35" s="200">
        <f t="shared" si="2"/>
        <v>12</v>
      </c>
      <c r="H35" s="174"/>
      <c r="I35" s="174"/>
      <c r="J35" s="470" t="s">
        <v>218</v>
      </c>
      <c r="K35" s="471"/>
      <c r="L35" s="472">
        <v>6.02</v>
      </c>
      <c r="M35" s="467"/>
      <c r="N35" s="181"/>
      <c r="O35" s="181"/>
      <c r="P35" s="181"/>
      <c r="Q35" s="181"/>
      <c r="R35" s="181"/>
    </row>
    <row r="36" spans="1:18" ht="14.5" customHeight="1" x14ac:dyDescent="0.35">
      <c r="A36" s="444" t="s">
        <v>231</v>
      </c>
      <c r="B36" s="445"/>
      <c r="C36" s="218">
        <f>SUM(C33:C35)</f>
        <v>116</v>
      </c>
      <c r="D36" s="205">
        <f>C36/G36</f>
        <v>0.52727272727272723</v>
      </c>
      <c r="E36" s="218">
        <f>SUM(E33:E35)</f>
        <v>104</v>
      </c>
      <c r="F36" s="205">
        <f>E36/G36</f>
        <v>0.47272727272727272</v>
      </c>
      <c r="G36" s="219">
        <f>SUM(G33:G35)</f>
        <v>220</v>
      </c>
      <c r="H36" s="174"/>
      <c r="I36" s="174"/>
      <c r="J36" s="479" t="s">
        <v>200</v>
      </c>
      <c r="K36" s="480"/>
      <c r="L36" s="481">
        <v>5.65</v>
      </c>
      <c r="M36" s="482"/>
      <c r="N36" s="181"/>
      <c r="O36" s="181"/>
      <c r="P36" s="181"/>
      <c r="Q36" s="181"/>
      <c r="R36" s="181"/>
    </row>
    <row r="37" spans="1:18" x14ac:dyDescent="0.35">
      <c r="A37" s="181"/>
      <c r="B37" s="181"/>
      <c r="C37" s="181"/>
      <c r="D37" s="181"/>
      <c r="E37" s="181"/>
      <c r="F37" s="181"/>
      <c r="G37" s="181"/>
      <c r="H37" s="181"/>
      <c r="I37" s="181"/>
      <c r="J37" s="483"/>
      <c r="K37" s="483"/>
      <c r="L37" s="452"/>
      <c r="M37" s="452"/>
      <c r="N37" s="181"/>
      <c r="O37" s="181"/>
      <c r="P37" s="181"/>
      <c r="Q37" s="181"/>
      <c r="R37" s="181"/>
    </row>
    <row r="38" spans="1:18" x14ac:dyDescent="0.35">
      <c r="A38" s="181"/>
      <c r="B38" s="181"/>
      <c r="C38" s="181"/>
      <c r="D38" s="181"/>
      <c r="E38" s="181"/>
      <c r="F38" s="181"/>
      <c r="G38" s="181"/>
      <c r="H38" s="181"/>
      <c r="I38" s="181"/>
      <c r="J38" s="181"/>
      <c r="K38" s="181"/>
      <c r="L38" s="181"/>
      <c r="M38" s="174"/>
      <c r="N38" s="181"/>
      <c r="O38" s="181"/>
      <c r="P38" s="181"/>
      <c r="Q38" s="181"/>
      <c r="R38" s="181"/>
    </row>
    <row r="39" spans="1:18" x14ac:dyDescent="0.35">
      <c r="A39" s="181"/>
      <c r="B39" s="181"/>
      <c r="C39" s="181"/>
      <c r="D39" s="181"/>
      <c r="E39" s="181"/>
      <c r="F39" s="181"/>
      <c r="G39" s="181"/>
      <c r="H39" s="181"/>
      <c r="I39" s="181"/>
      <c r="J39" s="181"/>
      <c r="K39" s="181"/>
      <c r="L39" s="181"/>
      <c r="M39" s="174"/>
      <c r="N39" s="181"/>
      <c r="O39" s="181"/>
      <c r="P39" s="181"/>
      <c r="Q39" s="181"/>
      <c r="R39" s="181"/>
    </row>
    <row r="40" spans="1:18" x14ac:dyDescent="0.35">
      <c r="A40" s="464" t="s">
        <v>235</v>
      </c>
      <c r="B40" s="465"/>
      <c r="C40" s="465"/>
      <c r="D40" s="465"/>
      <c r="E40" s="465"/>
      <c r="F40" s="465"/>
      <c r="G40" s="465"/>
      <c r="H40" s="465"/>
      <c r="I40" s="465"/>
      <c r="J40" s="465"/>
      <c r="K40" s="465"/>
      <c r="L40" s="465"/>
      <c r="M40" s="466"/>
      <c r="N40" s="181"/>
      <c r="O40" s="181"/>
      <c r="P40" s="181"/>
      <c r="Q40" s="181"/>
      <c r="R40" s="181"/>
    </row>
    <row r="41" spans="1:18" x14ac:dyDescent="0.35">
      <c r="A41" s="197"/>
      <c r="B41" s="180" t="s">
        <v>236</v>
      </c>
      <c r="C41" s="452"/>
      <c r="D41" s="452"/>
      <c r="E41" s="452"/>
      <c r="F41" s="452"/>
      <c r="G41" s="452"/>
      <c r="H41" s="452"/>
      <c r="I41" s="452"/>
      <c r="J41" s="452"/>
      <c r="K41" s="452"/>
      <c r="L41" s="452"/>
      <c r="M41" s="467"/>
      <c r="N41" s="181"/>
      <c r="O41" s="181"/>
      <c r="P41" s="181"/>
      <c r="Q41" s="181"/>
      <c r="R41" s="181"/>
    </row>
    <row r="42" spans="1:18" x14ac:dyDescent="0.35">
      <c r="A42" s="199" t="s">
        <v>82</v>
      </c>
      <c r="B42" s="220">
        <v>1</v>
      </c>
      <c r="C42" s="468"/>
      <c r="D42" s="468"/>
      <c r="E42" s="468"/>
      <c r="F42" s="468"/>
      <c r="G42" s="468"/>
      <c r="H42" s="468"/>
      <c r="I42" s="468"/>
      <c r="J42" s="468"/>
      <c r="K42" s="468"/>
      <c r="L42" s="468"/>
      <c r="M42" s="469"/>
      <c r="N42" s="181"/>
      <c r="O42" s="181"/>
      <c r="P42" s="181"/>
      <c r="Q42" s="181"/>
      <c r="R42" s="181"/>
    </row>
    <row r="43" spans="1:18" x14ac:dyDescent="0.35">
      <c r="A43" s="199" t="s">
        <v>119</v>
      </c>
      <c r="B43" s="220">
        <v>0.67</v>
      </c>
      <c r="C43" s="468" t="s">
        <v>237</v>
      </c>
      <c r="D43" s="468"/>
      <c r="E43" s="468"/>
      <c r="F43" s="468"/>
      <c r="G43" s="468"/>
      <c r="H43" s="468"/>
      <c r="I43" s="468"/>
      <c r="J43" s="468"/>
      <c r="K43" s="468"/>
      <c r="L43" s="468"/>
      <c r="M43" s="469"/>
      <c r="N43" s="181"/>
      <c r="O43" s="181"/>
      <c r="P43" s="181"/>
      <c r="Q43" s="181"/>
      <c r="R43" s="181"/>
    </row>
    <row r="44" spans="1:18" x14ac:dyDescent="0.35">
      <c r="A44" s="199" t="s">
        <v>118</v>
      </c>
      <c r="B44" s="220">
        <v>0.75</v>
      </c>
      <c r="C44" s="233" t="s">
        <v>238</v>
      </c>
      <c r="D44" s="233"/>
      <c r="E44" s="233"/>
      <c r="F44" s="233"/>
      <c r="G44" s="233"/>
      <c r="H44" s="233"/>
      <c r="I44" s="233"/>
      <c r="J44" s="233"/>
      <c r="K44" s="233"/>
      <c r="L44" s="233"/>
      <c r="M44" s="234"/>
      <c r="N44" s="181"/>
      <c r="O44" s="181"/>
      <c r="P44" s="181"/>
      <c r="Q44" s="181"/>
      <c r="R44" s="181"/>
    </row>
    <row r="45" spans="1:18" x14ac:dyDescent="0.35">
      <c r="A45" s="199" t="s">
        <v>199</v>
      </c>
      <c r="B45" s="220">
        <v>1</v>
      </c>
      <c r="C45" s="233"/>
      <c r="D45" s="233"/>
      <c r="E45" s="233"/>
      <c r="F45" s="233"/>
      <c r="G45" s="233"/>
      <c r="H45" s="233"/>
      <c r="I45" s="233"/>
      <c r="J45" s="233"/>
      <c r="K45" s="233"/>
      <c r="L45" s="233"/>
      <c r="M45" s="234"/>
      <c r="N45" s="181"/>
      <c r="O45" s="181"/>
      <c r="P45" s="181"/>
      <c r="Q45" s="181"/>
      <c r="R45" s="181"/>
    </row>
    <row r="46" spans="1:18" x14ac:dyDescent="0.35">
      <c r="A46" s="201" t="s">
        <v>212</v>
      </c>
      <c r="B46" s="221">
        <v>0.75</v>
      </c>
      <c r="C46" s="231" t="s">
        <v>239</v>
      </c>
      <c r="D46" s="231"/>
      <c r="E46" s="231"/>
      <c r="F46" s="231"/>
      <c r="G46" s="231"/>
      <c r="H46" s="231"/>
      <c r="I46" s="231"/>
      <c r="J46" s="231"/>
      <c r="K46" s="231"/>
      <c r="L46" s="231"/>
      <c r="M46" s="232"/>
      <c r="N46" s="181"/>
      <c r="O46" s="181"/>
      <c r="P46" s="181"/>
      <c r="Q46" s="181"/>
      <c r="R46" s="181"/>
    </row>
    <row r="47" spans="1:18" x14ac:dyDescent="0.35">
      <c r="A47" s="174"/>
      <c r="B47" s="174"/>
      <c r="C47" s="174"/>
      <c r="D47" s="174"/>
      <c r="E47" s="174"/>
      <c r="F47" s="174"/>
      <c r="G47" s="174"/>
      <c r="H47" s="174"/>
      <c r="I47" s="174"/>
      <c r="J47" s="174"/>
      <c r="K47" s="174"/>
      <c r="L47" s="174"/>
      <c r="M47" s="174"/>
      <c r="N47" s="181"/>
      <c r="O47" s="181"/>
      <c r="P47" s="181"/>
      <c r="Q47" s="181"/>
      <c r="R47" s="181"/>
    </row>
    <row r="48" spans="1:18" x14ac:dyDescent="0.35">
      <c r="A48" s="174"/>
      <c r="B48" s="174"/>
      <c r="C48" s="174"/>
      <c r="D48" s="174"/>
      <c r="E48" s="174"/>
      <c r="F48" s="174"/>
      <c r="G48" s="174"/>
      <c r="H48" s="174"/>
      <c r="I48" s="174"/>
      <c r="J48" s="174"/>
      <c r="K48" s="174"/>
      <c r="L48" s="174"/>
      <c r="M48" s="174"/>
      <c r="N48" s="181"/>
      <c r="O48" s="181"/>
      <c r="P48" s="181"/>
      <c r="Q48" s="181"/>
      <c r="R48" s="181"/>
    </row>
    <row r="49" spans="1:18" x14ac:dyDescent="0.35">
      <c r="A49" s="174"/>
      <c r="B49" s="174"/>
      <c r="C49" s="174"/>
      <c r="D49" s="174"/>
      <c r="E49" s="174"/>
      <c r="F49" s="174"/>
      <c r="G49" s="174"/>
      <c r="H49" s="174"/>
      <c r="I49" s="174"/>
      <c r="J49" s="174"/>
      <c r="K49" s="174"/>
      <c r="L49" s="174"/>
      <c r="M49" s="174"/>
      <c r="N49" s="181"/>
      <c r="O49" s="181"/>
      <c r="P49" s="181"/>
      <c r="Q49" s="181"/>
      <c r="R49" s="181"/>
    </row>
    <row r="50" spans="1:18" x14ac:dyDescent="0.35">
      <c r="A50" s="464" t="s">
        <v>240</v>
      </c>
      <c r="B50" s="465"/>
      <c r="C50" s="465"/>
      <c r="D50" s="465"/>
      <c r="E50" s="465"/>
      <c r="F50" s="466"/>
      <c r="G50" s="182"/>
      <c r="H50" s="174"/>
      <c r="I50" s="174"/>
      <c r="J50" s="174"/>
      <c r="K50" s="174"/>
      <c r="L50" s="174"/>
      <c r="M50" s="174"/>
      <c r="N50" s="181"/>
      <c r="O50" s="181"/>
      <c r="P50" s="181"/>
      <c r="Q50" s="181"/>
      <c r="R50" s="181"/>
    </row>
    <row r="51" spans="1:18" x14ac:dyDescent="0.35">
      <c r="A51" s="197"/>
      <c r="B51" s="183" t="s">
        <v>82</v>
      </c>
      <c r="C51" s="183" t="s">
        <v>119</v>
      </c>
      <c r="D51" s="183" t="s">
        <v>118</v>
      </c>
      <c r="E51" s="183" t="s">
        <v>218</v>
      </c>
      <c r="F51" s="183" t="s">
        <v>200</v>
      </c>
      <c r="G51" s="184"/>
      <c r="H51" s="174"/>
      <c r="I51" s="174"/>
      <c r="J51" s="174"/>
      <c r="K51" s="174"/>
      <c r="L51" s="174"/>
      <c r="M51" s="174"/>
      <c r="N51" s="181"/>
      <c r="O51" s="181"/>
      <c r="P51" s="181"/>
      <c r="Q51" s="181"/>
      <c r="R51" s="181"/>
    </row>
    <row r="52" spans="1:18" x14ac:dyDescent="0.35">
      <c r="A52" s="199" t="s">
        <v>241</v>
      </c>
      <c r="B52" s="178">
        <v>0.15740000000000001</v>
      </c>
      <c r="C52" s="178">
        <v>0.1938</v>
      </c>
      <c r="D52" s="178">
        <v>0.16320000000000001</v>
      </c>
      <c r="E52" s="178">
        <v>8.7300000000000003E-2</v>
      </c>
      <c r="F52" s="204">
        <v>0.11650000000000001</v>
      </c>
      <c r="G52" s="178"/>
      <c r="H52" s="174"/>
      <c r="I52" s="174"/>
      <c r="J52" s="174"/>
      <c r="K52" s="174"/>
      <c r="L52" s="174"/>
      <c r="M52" s="174"/>
      <c r="N52" s="181"/>
      <c r="O52" s="181"/>
      <c r="P52" s="181"/>
      <c r="Q52" s="181"/>
      <c r="R52" s="181"/>
    </row>
    <row r="53" spans="1:18" x14ac:dyDescent="0.35">
      <c r="A53" s="201" t="s">
        <v>242</v>
      </c>
      <c r="B53" s="222">
        <v>0.34179999999999999</v>
      </c>
      <c r="C53" s="222">
        <v>0.2697</v>
      </c>
      <c r="D53" s="222">
        <v>0.2074</v>
      </c>
      <c r="E53" s="222">
        <v>0.1149</v>
      </c>
      <c r="F53" s="216">
        <v>0.20499999999999999</v>
      </c>
      <c r="G53" s="178"/>
      <c r="H53" s="174"/>
      <c r="I53" s="174"/>
      <c r="J53" s="174"/>
      <c r="K53" s="174"/>
      <c r="L53" s="174"/>
      <c r="M53" s="181"/>
      <c r="N53" s="181"/>
      <c r="O53" s="181"/>
      <c r="P53" s="181"/>
      <c r="Q53" s="181"/>
      <c r="R53" s="181"/>
    </row>
    <row r="54" spans="1:18" x14ac:dyDescent="0.35">
      <c r="A54" s="174"/>
      <c r="B54" s="174"/>
      <c r="C54" s="174"/>
      <c r="D54" s="174"/>
      <c r="E54" s="174"/>
      <c r="F54" s="174"/>
      <c r="G54" s="174"/>
      <c r="H54" s="174"/>
      <c r="I54" s="174"/>
      <c r="J54" s="174"/>
      <c r="K54" s="174"/>
      <c r="L54" s="174"/>
      <c r="M54" s="181"/>
      <c r="N54" s="181"/>
      <c r="O54" s="181"/>
      <c r="P54" s="181"/>
      <c r="Q54" s="181"/>
      <c r="R54" s="181"/>
    </row>
    <row r="55" spans="1:18" x14ac:dyDescent="0.35">
      <c r="A55" s="174"/>
      <c r="B55" s="174"/>
      <c r="C55" s="174"/>
      <c r="D55" s="174"/>
      <c r="E55" s="174"/>
      <c r="F55" s="174"/>
      <c r="G55" s="174"/>
      <c r="H55" s="174"/>
      <c r="I55" s="174"/>
      <c r="J55" s="174"/>
      <c r="K55" s="174"/>
      <c r="L55" s="174"/>
      <c r="M55" s="181"/>
      <c r="N55" s="181"/>
      <c r="O55" s="181"/>
      <c r="P55" s="181"/>
      <c r="Q55" s="181"/>
      <c r="R55" s="181"/>
    </row>
    <row r="56" spans="1:18" x14ac:dyDescent="0.35">
      <c r="A56" s="454" t="s">
        <v>243</v>
      </c>
      <c r="B56" s="455"/>
      <c r="C56" s="455"/>
      <c r="D56" s="455"/>
      <c r="E56" s="455"/>
      <c r="F56" s="456"/>
      <c r="G56" s="181"/>
      <c r="H56" s="181"/>
      <c r="I56" s="454" t="s">
        <v>244</v>
      </c>
      <c r="J56" s="455"/>
      <c r="K56" s="455"/>
      <c r="L56" s="455"/>
      <c r="M56" s="456"/>
      <c r="N56" s="191"/>
      <c r="O56" s="191"/>
      <c r="P56" s="191"/>
      <c r="Q56" s="191"/>
      <c r="R56" s="181"/>
    </row>
    <row r="57" spans="1:18" ht="14.5" customHeight="1" x14ac:dyDescent="0.35">
      <c r="A57" s="484" t="s">
        <v>245</v>
      </c>
      <c r="B57" s="485"/>
      <c r="C57" s="485"/>
      <c r="D57" s="486"/>
      <c r="E57" s="192" t="s">
        <v>194</v>
      </c>
      <c r="F57" s="224" t="s">
        <v>230</v>
      </c>
      <c r="G57" s="181"/>
      <c r="H57" s="181"/>
      <c r="I57" s="487" t="s">
        <v>246</v>
      </c>
      <c r="J57" s="488"/>
      <c r="K57" s="489"/>
      <c r="L57" s="193" t="s">
        <v>230</v>
      </c>
      <c r="M57" s="223" t="s">
        <v>194</v>
      </c>
      <c r="N57" s="181"/>
      <c r="O57" s="181"/>
      <c r="P57" s="181"/>
      <c r="Q57" s="181"/>
      <c r="R57" s="181"/>
    </row>
    <row r="58" spans="1:18" x14ac:dyDescent="0.35">
      <c r="A58" s="502" t="s">
        <v>247</v>
      </c>
      <c r="B58" s="503"/>
      <c r="C58" s="503"/>
      <c r="D58" s="503"/>
      <c r="E58" s="225">
        <v>1.06</v>
      </c>
      <c r="F58" s="226">
        <v>1.04</v>
      </c>
      <c r="G58" s="181"/>
      <c r="H58" s="181"/>
      <c r="I58" s="504" t="s">
        <v>248</v>
      </c>
      <c r="J58" s="505"/>
      <c r="K58" s="505"/>
      <c r="L58" s="510">
        <v>1</v>
      </c>
      <c r="M58" s="513">
        <v>1</v>
      </c>
      <c r="N58" s="181"/>
      <c r="O58" s="181"/>
      <c r="P58" s="181"/>
      <c r="Q58" s="181"/>
      <c r="R58" s="181"/>
    </row>
    <row r="59" spans="1:18" ht="14.5" customHeight="1" x14ac:dyDescent="0.35">
      <c r="A59" s="516" t="s">
        <v>249</v>
      </c>
      <c r="B59" s="517"/>
      <c r="C59" s="517"/>
      <c r="D59" s="517"/>
      <c r="E59" s="517"/>
      <c r="F59" s="518"/>
      <c r="G59" s="181"/>
      <c r="H59" s="181"/>
      <c r="I59" s="506"/>
      <c r="J59" s="507"/>
      <c r="K59" s="507"/>
      <c r="L59" s="511"/>
      <c r="M59" s="514"/>
      <c r="N59" s="181"/>
      <c r="O59" s="181"/>
      <c r="P59" s="181"/>
      <c r="Q59" s="181"/>
      <c r="R59" s="181"/>
    </row>
    <row r="60" spans="1:18" x14ac:dyDescent="0.35">
      <c r="A60" s="519"/>
      <c r="B60" s="520"/>
      <c r="C60" s="520"/>
      <c r="D60" s="520"/>
      <c r="E60" s="520"/>
      <c r="F60" s="521"/>
      <c r="G60" s="181"/>
      <c r="H60" s="181"/>
      <c r="I60" s="508"/>
      <c r="J60" s="509"/>
      <c r="K60" s="509"/>
      <c r="L60" s="512"/>
      <c r="M60" s="515"/>
      <c r="N60" s="181"/>
      <c r="O60" s="181"/>
      <c r="P60" s="181"/>
      <c r="Q60" s="181"/>
      <c r="R60" s="181"/>
    </row>
    <row r="61" spans="1:18" x14ac:dyDescent="0.35">
      <c r="A61" s="522"/>
      <c r="B61" s="523"/>
      <c r="C61" s="523"/>
      <c r="D61" s="523"/>
      <c r="E61" s="523"/>
      <c r="F61" s="524"/>
      <c r="G61" s="174"/>
      <c r="H61" s="174"/>
      <c r="I61" s="504" t="s">
        <v>250</v>
      </c>
      <c r="J61" s="505"/>
      <c r="K61" s="505"/>
      <c r="L61" s="505"/>
      <c r="M61" s="525"/>
      <c r="N61" s="181"/>
      <c r="O61" s="181"/>
      <c r="P61" s="181"/>
      <c r="Q61" s="181"/>
      <c r="R61" s="181"/>
    </row>
    <row r="62" spans="1:18" x14ac:dyDescent="0.35">
      <c r="A62" s="194"/>
      <c r="B62" s="194"/>
      <c r="C62" s="194"/>
      <c r="D62" s="194"/>
      <c r="E62" s="194"/>
      <c r="F62" s="174"/>
      <c r="G62" s="174"/>
      <c r="H62" s="174"/>
      <c r="I62" s="506"/>
      <c r="J62" s="507"/>
      <c r="K62" s="507"/>
      <c r="L62" s="507"/>
      <c r="M62" s="526"/>
      <c r="N62" s="181"/>
      <c r="O62" s="181"/>
      <c r="P62" s="181"/>
      <c r="Q62" s="181"/>
      <c r="R62" s="181"/>
    </row>
    <row r="63" spans="1:18" x14ac:dyDescent="0.35">
      <c r="A63" s="174"/>
      <c r="B63" s="174"/>
      <c r="C63" s="174"/>
      <c r="D63" s="195"/>
      <c r="E63" s="195"/>
      <c r="F63" s="195"/>
      <c r="G63" s="194"/>
      <c r="H63" s="174"/>
      <c r="I63" s="506"/>
      <c r="J63" s="507"/>
      <c r="K63" s="507"/>
      <c r="L63" s="507"/>
      <c r="M63" s="526"/>
      <c r="N63" s="181"/>
      <c r="O63" s="181"/>
      <c r="P63" s="181"/>
      <c r="Q63" s="181"/>
      <c r="R63" s="181"/>
    </row>
    <row r="64" spans="1:18" x14ac:dyDescent="0.35">
      <c r="A64" s="454" t="s">
        <v>251</v>
      </c>
      <c r="B64" s="455"/>
      <c r="C64" s="455"/>
      <c r="D64" s="455"/>
      <c r="E64" s="455"/>
      <c r="F64" s="456"/>
      <c r="G64" s="182"/>
      <c r="H64" s="181"/>
      <c r="I64" s="506"/>
      <c r="J64" s="507"/>
      <c r="K64" s="507"/>
      <c r="L64" s="507"/>
      <c r="M64" s="526"/>
      <c r="N64" s="181"/>
      <c r="O64" s="181"/>
      <c r="P64" s="181"/>
      <c r="Q64" s="181"/>
      <c r="R64" s="181"/>
    </row>
    <row r="65" spans="1:18" ht="14.5" customHeight="1" x14ac:dyDescent="0.35">
      <c r="A65" s="227" t="s">
        <v>252</v>
      </c>
      <c r="B65" s="193" t="s">
        <v>82</v>
      </c>
      <c r="C65" s="193" t="s">
        <v>119</v>
      </c>
      <c r="D65" s="193" t="s">
        <v>118</v>
      </c>
      <c r="E65" s="193" t="s">
        <v>218</v>
      </c>
      <c r="F65" s="193" t="s">
        <v>200</v>
      </c>
      <c r="G65" s="228"/>
      <c r="H65" s="181"/>
      <c r="I65" s="506"/>
      <c r="J65" s="507"/>
      <c r="K65" s="507"/>
      <c r="L65" s="507"/>
      <c r="M65" s="526"/>
      <c r="N65" s="181"/>
      <c r="O65" s="181"/>
      <c r="P65" s="181"/>
      <c r="Q65" s="181"/>
      <c r="R65" s="181"/>
    </row>
    <row r="66" spans="1:18" ht="14.5" customHeight="1" x14ac:dyDescent="0.35">
      <c r="A66" s="473" t="s">
        <v>253</v>
      </c>
      <c r="B66" s="476">
        <v>0</v>
      </c>
      <c r="C66" s="476">
        <v>0</v>
      </c>
      <c r="D66" s="476">
        <v>0</v>
      </c>
      <c r="E66" s="476">
        <v>0</v>
      </c>
      <c r="F66" s="490">
        <v>0</v>
      </c>
      <c r="G66" s="181"/>
      <c r="H66" s="181"/>
      <c r="I66" s="508"/>
      <c r="J66" s="509"/>
      <c r="K66" s="509"/>
      <c r="L66" s="509"/>
      <c r="M66" s="527"/>
      <c r="N66" s="181"/>
      <c r="O66" s="181"/>
      <c r="P66" s="181"/>
      <c r="Q66" s="181"/>
      <c r="R66" s="181"/>
    </row>
    <row r="67" spans="1:18" ht="14.5" customHeight="1" x14ac:dyDescent="0.35">
      <c r="A67" s="474"/>
      <c r="B67" s="477"/>
      <c r="C67" s="477"/>
      <c r="D67" s="477"/>
      <c r="E67" s="477"/>
      <c r="F67" s="491"/>
      <c r="G67" s="181"/>
      <c r="H67" s="181"/>
      <c r="I67" s="493" t="s">
        <v>254</v>
      </c>
      <c r="J67" s="494"/>
      <c r="K67" s="494"/>
      <c r="L67" s="494"/>
      <c r="M67" s="495"/>
      <c r="N67" s="181"/>
      <c r="O67" s="181"/>
      <c r="P67" s="181"/>
      <c r="Q67" s="181"/>
      <c r="R67" s="181"/>
    </row>
    <row r="68" spans="1:18" ht="14.5" customHeight="1" x14ac:dyDescent="0.35">
      <c r="A68" s="474"/>
      <c r="B68" s="477"/>
      <c r="C68" s="477"/>
      <c r="D68" s="477"/>
      <c r="E68" s="477"/>
      <c r="F68" s="491"/>
      <c r="G68" s="181"/>
      <c r="H68" s="181"/>
      <c r="I68" s="496"/>
      <c r="J68" s="497"/>
      <c r="K68" s="497"/>
      <c r="L68" s="497"/>
      <c r="M68" s="498"/>
      <c r="N68" s="181"/>
      <c r="O68" s="181"/>
      <c r="P68" s="181"/>
      <c r="Q68" s="181"/>
      <c r="R68" s="181"/>
    </row>
    <row r="69" spans="1:18" ht="14.5" customHeight="1" x14ac:dyDescent="0.35">
      <c r="A69" s="474"/>
      <c r="B69" s="477"/>
      <c r="C69" s="477"/>
      <c r="D69" s="477"/>
      <c r="E69" s="477"/>
      <c r="F69" s="491"/>
      <c r="G69" s="181"/>
      <c r="H69" s="181"/>
      <c r="I69" s="496"/>
      <c r="J69" s="497"/>
      <c r="K69" s="497"/>
      <c r="L69" s="497"/>
      <c r="M69" s="498"/>
      <c r="N69" s="181"/>
      <c r="O69" s="181"/>
      <c r="P69" s="181"/>
      <c r="Q69" s="181"/>
      <c r="R69" s="181"/>
    </row>
    <row r="70" spans="1:18" ht="14.5" customHeight="1" x14ac:dyDescent="0.35">
      <c r="A70" s="474"/>
      <c r="B70" s="477"/>
      <c r="C70" s="477"/>
      <c r="D70" s="477"/>
      <c r="E70" s="477"/>
      <c r="F70" s="491"/>
      <c r="G70" s="181"/>
      <c r="H70" s="181"/>
      <c r="I70" s="499"/>
      <c r="J70" s="500"/>
      <c r="K70" s="500"/>
      <c r="L70" s="500"/>
      <c r="M70" s="501"/>
      <c r="N70" s="181"/>
      <c r="O70" s="181"/>
      <c r="P70" s="181"/>
      <c r="Q70" s="181"/>
      <c r="R70" s="181"/>
    </row>
    <row r="71" spans="1:18" x14ac:dyDescent="0.35">
      <c r="A71" s="475"/>
      <c r="B71" s="478"/>
      <c r="C71" s="478"/>
      <c r="D71" s="478"/>
      <c r="E71" s="478"/>
      <c r="F71" s="492"/>
      <c r="G71" s="181"/>
      <c r="H71" s="181"/>
      <c r="I71" s="181"/>
      <c r="J71" s="181"/>
      <c r="K71" s="181"/>
      <c r="L71" s="181"/>
      <c r="M71" s="181"/>
      <c r="N71" s="181"/>
      <c r="O71" s="181"/>
      <c r="P71" s="181"/>
      <c r="Q71" s="181"/>
      <c r="R71" s="181"/>
    </row>
    <row r="72" spans="1:18" x14ac:dyDescent="0.35">
      <c r="A72" s="36"/>
      <c r="B72" s="36"/>
      <c r="C72" s="36"/>
      <c r="D72" s="36"/>
      <c r="E72" s="36"/>
      <c r="F72" s="36"/>
      <c r="G72" s="36"/>
      <c r="H72" s="36"/>
      <c r="I72" s="36"/>
      <c r="J72" s="36"/>
      <c r="K72" s="36"/>
      <c r="L72" s="36"/>
      <c r="M72" s="36"/>
      <c r="N72" s="36"/>
      <c r="O72" s="36"/>
      <c r="P72" s="36"/>
      <c r="Q72" s="36"/>
      <c r="R72" s="36"/>
    </row>
    <row r="73" spans="1:18" x14ac:dyDescent="0.35">
      <c r="A73" s="36"/>
      <c r="B73" s="36"/>
      <c r="C73" s="36"/>
      <c r="D73" s="36"/>
      <c r="E73" s="36"/>
      <c r="F73" s="36"/>
      <c r="G73" s="36"/>
      <c r="H73" s="36"/>
      <c r="I73" s="36"/>
      <c r="J73" s="36"/>
      <c r="K73" s="36"/>
      <c r="L73" s="36"/>
      <c r="M73" s="36"/>
      <c r="N73" s="36"/>
      <c r="O73" s="36"/>
      <c r="P73" s="36"/>
      <c r="Q73" s="36"/>
      <c r="R73" s="36"/>
    </row>
    <row r="74" spans="1:18" x14ac:dyDescent="0.35">
      <c r="A74" s="36"/>
      <c r="B74" s="36"/>
      <c r="C74" s="36"/>
      <c r="D74" s="36"/>
      <c r="E74" s="36"/>
      <c r="F74" s="36"/>
      <c r="G74" s="36"/>
      <c r="H74" s="36"/>
      <c r="I74" s="36"/>
      <c r="J74" s="36"/>
      <c r="K74" s="36"/>
      <c r="L74" s="36"/>
      <c r="M74" s="36"/>
      <c r="N74" s="36"/>
      <c r="O74" s="36"/>
      <c r="P74" s="36"/>
      <c r="Q74" s="36"/>
      <c r="R74" s="36"/>
    </row>
    <row r="75" spans="1:18" x14ac:dyDescent="0.35">
      <c r="A75" s="36"/>
      <c r="B75" s="36"/>
      <c r="C75" s="36"/>
      <c r="D75" s="36"/>
      <c r="E75" s="36"/>
      <c r="F75" s="36"/>
      <c r="G75" s="36"/>
      <c r="H75" s="36"/>
      <c r="I75" s="36"/>
      <c r="J75" s="36"/>
      <c r="K75" s="36"/>
      <c r="L75" s="36"/>
      <c r="M75" s="36"/>
      <c r="N75" s="36"/>
      <c r="O75" s="36"/>
      <c r="P75" s="36"/>
      <c r="Q75" s="36"/>
      <c r="R75" s="36"/>
    </row>
    <row r="76" spans="1:18" x14ac:dyDescent="0.35">
      <c r="A76" s="36"/>
      <c r="B76" s="36"/>
      <c r="C76" s="36"/>
      <c r="D76" s="36"/>
      <c r="E76" s="36"/>
      <c r="F76" s="36"/>
      <c r="G76" s="36"/>
      <c r="H76" s="36"/>
      <c r="I76" s="36"/>
      <c r="J76" s="36"/>
      <c r="K76" s="36"/>
      <c r="L76" s="36"/>
      <c r="M76" s="36"/>
      <c r="N76" s="36"/>
      <c r="O76" s="36"/>
      <c r="P76" s="36"/>
      <c r="Q76" s="36"/>
      <c r="R76" s="36"/>
    </row>
    <row r="77" spans="1:18" x14ac:dyDescent="0.35">
      <c r="A77" s="36"/>
      <c r="B77" s="36"/>
      <c r="C77" s="36"/>
      <c r="D77" s="36"/>
      <c r="E77" s="36"/>
      <c r="F77" s="36"/>
      <c r="G77" s="36"/>
      <c r="H77" s="36"/>
      <c r="I77" s="36"/>
      <c r="J77" s="36"/>
      <c r="K77" s="36"/>
      <c r="L77" s="36"/>
      <c r="M77" s="36"/>
      <c r="N77" s="36"/>
      <c r="O77" s="36"/>
      <c r="P77" s="36"/>
      <c r="Q77" s="36"/>
      <c r="R77" s="36"/>
    </row>
    <row r="78" spans="1:18" x14ac:dyDescent="0.35">
      <c r="A78" s="36"/>
      <c r="B78" s="36"/>
      <c r="C78" s="36"/>
      <c r="D78" s="36"/>
      <c r="E78" s="36"/>
      <c r="F78" s="36"/>
      <c r="G78" s="36"/>
      <c r="H78" s="36"/>
      <c r="I78" s="36"/>
      <c r="J78" s="36"/>
      <c r="K78" s="36"/>
      <c r="L78" s="36"/>
      <c r="M78" s="36"/>
      <c r="N78" s="36"/>
      <c r="O78" s="36"/>
      <c r="P78" s="36"/>
      <c r="Q78" s="36"/>
      <c r="R78" s="36"/>
    </row>
    <row r="79" spans="1:18" x14ac:dyDescent="0.35">
      <c r="A79" s="36"/>
      <c r="B79" s="36"/>
      <c r="C79" s="36"/>
      <c r="D79" s="36"/>
      <c r="E79" s="36"/>
      <c r="F79" s="36"/>
      <c r="G79" s="36"/>
      <c r="H79" s="36"/>
      <c r="I79" s="36"/>
      <c r="J79" s="36"/>
      <c r="K79" s="36"/>
      <c r="L79" s="36"/>
      <c r="M79" s="36"/>
      <c r="N79" s="36"/>
      <c r="O79" s="36"/>
      <c r="P79" s="36"/>
      <c r="Q79" s="36"/>
      <c r="R79" s="36"/>
    </row>
    <row r="80" spans="1:18" x14ac:dyDescent="0.35">
      <c r="A80" s="36"/>
      <c r="B80" s="36"/>
      <c r="C80" s="36"/>
      <c r="D80" s="36"/>
      <c r="E80" s="36"/>
      <c r="F80" s="36"/>
      <c r="G80" s="36"/>
      <c r="H80" s="36"/>
      <c r="I80" s="36"/>
      <c r="J80" s="36"/>
      <c r="K80" s="36"/>
      <c r="L80" s="36"/>
      <c r="M80" s="36"/>
      <c r="N80" s="36"/>
      <c r="O80" s="36"/>
      <c r="P80" s="36"/>
      <c r="Q80" s="36"/>
      <c r="R80" s="36"/>
    </row>
    <row r="81" spans="1:18" x14ac:dyDescent="0.35">
      <c r="A81" s="36"/>
      <c r="B81" s="36"/>
      <c r="C81" s="36"/>
      <c r="D81" s="36"/>
      <c r="E81" s="36"/>
      <c r="F81" s="36"/>
      <c r="G81" s="36"/>
      <c r="H81" s="36"/>
      <c r="I81" s="36"/>
      <c r="J81" s="36"/>
      <c r="K81" s="36"/>
      <c r="L81" s="36"/>
      <c r="M81" s="36"/>
      <c r="N81" s="36"/>
      <c r="O81" s="36"/>
      <c r="P81" s="36"/>
      <c r="Q81" s="36"/>
      <c r="R81" s="36"/>
    </row>
  </sheetData>
  <sheetProtection algorithmName="SHA-512" hashValue="fETIsutW6BQEeNycodfz2UzFCox/mPruz3VUeh3Ux+blN2TO1YlVZovD+fTKq9hI3DAW42tTYGe3crioj28vXw==" saltValue="vbySkMiI1CT54VDJ1Xg+nA==" spinCount="100000" sheet="1" formatCells="0" formatColumns="0" formatRows="0" insertColumns="0" insertRows="0" insertHyperlinks="0" deleteColumns="0" deleteRows="0" sort="0" autoFilter="0" pivotTables="0"/>
  <mergeCells count="71">
    <mergeCell ref="C66:C71"/>
    <mergeCell ref="A64:F64"/>
    <mergeCell ref="A56:F56"/>
    <mergeCell ref="I56:M56"/>
    <mergeCell ref="A57:D57"/>
    <mergeCell ref="I57:K57"/>
    <mergeCell ref="D66:D71"/>
    <mergeCell ref="E66:E71"/>
    <mergeCell ref="F66:F71"/>
    <mergeCell ref="I67:M70"/>
    <mergeCell ref="A58:D58"/>
    <mergeCell ref="I58:K60"/>
    <mergeCell ref="L58:L60"/>
    <mergeCell ref="M58:M60"/>
    <mergeCell ref="A59:F61"/>
    <mergeCell ref="I61:M66"/>
    <mergeCell ref="A66:A71"/>
    <mergeCell ref="B66:B71"/>
    <mergeCell ref="A34:B34"/>
    <mergeCell ref="J34:K34"/>
    <mergeCell ref="L34:M34"/>
    <mergeCell ref="A50:F50"/>
    <mergeCell ref="A35:B35"/>
    <mergeCell ref="J35:K35"/>
    <mergeCell ref="L35:M35"/>
    <mergeCell ref="A36:B36"/>
    <mergeCell ref="J36:K36"/>
    <mergeCell ref="L36:M36"/>
    <mergeCell ref="J37:K37"/>
    <mergeCell ref="L37:M37"/>
    <mergeCell ref="C42:M42"/>
    <mergeCell ref="A40:M40"/>
    <mergeCell ref="C41:M41"/>
    <mergeCell ref="C43:M43"/>
    <mergeCell ref="A32:B32"/>
    <mergeCell ref="J32:K32"/>
    <mergeCell ref="L32:M32"/>
    <mergeCell ref="A33:B33"/>
    <mergeCell ref="J33:K33"/>
    <mergeCell ref="L33:M33"/>
    <mergeCell ref="A21:B21"/>
    <mergeCell ref="A22:B22"/>
    <mergeCell ref="A23:B23"/>
    <mergeCell ref="A20:G20"/>
    <mergeCell ref="J31:M31"/>
    <mergeCell ref="A24:B24"/>
    <mergeCell ref="A26:B26"/>
    <mergeCell ref="A27:B27"/>
    <mergeCell ref="A31:G31"/>
    <mergeCell ref="A25:B25"/>
    <mergeCell ref="K20:N20"/>
    <mergeCell ref="A1:R2"/>
    <mergeCell ref="F4:R4"/>
    <mergeCell ref="F10:H10"/>
    <mergeCell ref="F6:H6"/>
    <mergeCell ref="F7:H7"/>
    <mergeCell ref="F8:H8"/>
    <mergeCell ref="F9:H9"/>
    <mergeCell ref="A4:C4"/>
    <mergeCell ref="M5:N5"/>
    <mergeCell ref="O5:P5"/>
    <mergeCell ref="Q5:R5"/>
    <mergeCell ref="F15:H15"/>
    <mergeCell ref="F16:H16"/>
    <mergeCell ref="F5:H5"/>
    <mergeCell ref="I5:J5"/>
    <mergeCell ref="K5:L5"/>
    <mergeCell ref="F11:H11"/>
    <mergeCell ref="F12:H12"/>
    <mergeCell ref="F13:H13"/>
    <mergeCell ref="F14:H14"/>
  </mergeCells>
  <pageMargins left="0.7" right="0.7" top="0.75" bottom="0.75" header="0.3" footer="0.3"/>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D3E2F3-2F2D-4407-8554-B452CF73DBC4}">
  <sheetPr>
    <tabColor rgb="FFD9F6F7"/>
  </sheetPr>
  <dimension ref="A1:R20"/>
  <sheetViews>
    <sheetView zoomScale="102" zoomScaleNormal="120" workbookViewId="0">
      <selection activeCell="B14" sqref="B14"/>
    </sheetView>
  </sheetViews>
  <sheetFormatPr defaultColWidth="8.81640625" defaultRowHeight="14.5" x14ac:dyDescent="0.35"/>
  <cols>
    <col min="1" max="1" width="11.81640625" customWidth="1"/>
    <col min="3" max="7" width="9.1796875" bestFit="1" customWidth="1"/>
  </cols>
  <sheetData>
    <row r="1" spans="1:18" ht="14.5" customHeight="1" x14ac:dyDescent="0.35">
      <c r="A1" s="453" t="s">
        <v>255</v>
      </c>
      <c r="B1" s="453"/>
      <c r="C1" s="453"/>
      <c r="D1" s="453"/>
      <c r="E1" s="453"/>
      <c r="F1" s="453"/>
      <c r="G1" s="453"/>
      <c r="H1" s="453"/>
      <c r="I1" s="453"/>
      <c r="J1" s="453"/>
      <c r="K1" s="453"/>
      <c r="L1" s="453"/>
      <c r="M1" s="453"/>
      <c r="N1" s="453"/>
      <c r="O1" s="453"/>
      <c r="P1" s="453"/>
      <c r="Q1" s="453"/>
      <c r="R1" s="453"/>
    </row>
    <row r="2" spans="1:18" ht="14.5" customHeight="1" x14ac:dyDescent="0.35">
      <c r="A2" s="453"/>
      <c r="B2" s="453"/>
      <c r="C2" s="453"/>
      <c r="D2" s="453"/>
      <c r="E2" s="453"/>
      <c r="F2" s="453"/>
      <c r="G2" s="453"/>
      <c r="H2" s="453"/>
      <c r="I2" s="453"/>
      <c r="J2" s="453"/>
      <c r="K2" s="453"/>
      <c r="L2" s="453"/>
      <c r="M2" s="453"/>
      <c r="N2" s="453"/>
      <c r="O2" s="453"/>
      <c r="P2" s="453"/>
      <c r="Q2" s="453"/>
      <c r="R2" s="453"/>
    </row>
    <row r="3" spans="1:18" x14ac:dyDescent="0.35">
      <c r="A3" s="35"/>
      <c r="B3" s="35"/>
      <c r="C3" s="35"/>
      <c r="D3" s="35"/>
      <c r="E3" s="35"/>
      <c r="F3" s="35"/>
      <c r="G3" s="35"/>
      <c r="H3" s="35"/>
      <c r="I3" s="35"/>
      <c r="J3" s="35"/>
      <c r="K3" s="35"/>
      <c r="L3" s="35"/>
      <c r="M3" s="35"/>
      <c r="N3" s="36"/>
      <c r="O3" s="36"/>
      <c r="P3" s="36"/>
      <c r="Q3" s="36"/>
      <c r="R3" s="36"/>
    </row>
    <row r="4" spans="1:18" x14ac:dyDescent="0.35">
      <c r="A4" s="537" t="s">
        <v>256</v>
      </c>
      <c r="B4" s="538"/>
      <c r="C4" s="538"/>
      <c r="D4" s="538"/>
      <c r="E4" s="538"/>
      <c r="F4" s="538"/>
      <c r="G4" s="538"/>
      <c r="H4" s="538"/>
      <c r="I4" s="538"/>
      <c r="J4" s="538"/>
      <c r="K4" s="538"/>
      <c r="L4" s="538"/>
      <c r="M4" s="539"/>
      <c r="N4" s="182"/>
      <c r="O4" s="182"/>
      <c r="P4" s="181"/>
      <c r="Q4" s="181"/>
      <c r="R4" s="181"/>
    </row>
    <row r="5" spans="1:18" x14ac:dyDescent="0.35">
      <c r="A5" s="540"/>
      <c r="B5" s="541"/>
      <c r="C5" s="542"/>
      <c r="D5" s="543" t="s">
        <v>82</v>
      </c>
      <c r="E5" s="489"/>
      <c r="F5" s="543" t="s">
        <v>119</v>
      </c>
      <c r="G5" s="489"/>
      <c r="H5" s="544" t="s">
        <v>118</v>
      </c>
      <c r="I5" s="489"/>
      <c r="J5" s="544" t="s">
        <v>218</v>
      </c>
      <c r="K5" s="489"/>
      <c r="L5" s="544" t="s">
        <v>200</v>
      </c>
      <c r="M5" s="545"/>
      <c r="N5" s="187"/>
      <c r="O5" s="187"/>
      <c r="P5" s="181"/>
      <c r="Q5" s="181"/>
      <c r="R5" s="181"/>
    </row>
    <row r="6" spans="1:18" x14ac:dyDescent="0.35">
      <c r="A6" s="528" t="s">
        <v>257</v>
      </c>
      <c r="B6" s="529"/>
      <c r="C6" s="530"/>
      <c r="D6" s="188" t="s">
        <v>258</v>
      </c>
      <c r="E6" s="188" t="s">
        <v>259</v>
      </c>
      <c r="F6" s="188" t="s">
        <v>258</v>
      </c>
      <c r="G6" s="188" t="s">
        <v>259</v>
      </c>
      <c r="H6" s="188" t="s">
        <v>258</v>
      </c>
      <c r="I6" s="188" t="s">
        <v>259</v>
      </c>
      <c r="J6" s="188" t="s">
        <v>258</v>
      </c>
      <c r="K6" s="188" t="s">
        <v>259</v>
      </c>
      <c r="L6" s="188" t="s">
        <v>258</v>
      </c>
      <c r="M6" s="323" t="s">
        <v>259</v>
      </c>
      <c r="N6" s="187"/>
      <c r="O6" s="187"/>
      <c r="P6" s="181"/>
      <c r="Q6" s="181"/>
      <c r="R6" s="181"/>
    </row>
    <row r="7" spans="1:18" x14ac:dyDescent="0.35">
      <c r="A7" s="531"/>
      <c r="B7" s="447"/>
      <c r="C7" s="447"/>
      <c r="D7" s="180">
        <v>4</v>
      </c>
      <c r="E7" s="189">
        <v>1</v>
      </c>
      <c r="F7" s="180">
        <v>4</v>
      </c>
      <c r="G7" s="189">
        <v>1</v>
      </c>
      <c r="H7" s="180">
        <v>3</v>
      </c>
      <c r="I7" s="189">
        <v>1</v>
      </c>
      <c r="J7" s="180">
        <v>4</v>
      </c>
      <c r="K7" s="189">
        <v>1</v>
      </c>
      <c r="L7" s="180">
        <v>4</v>
      </c>
      <c r="M7" s="324">
        <v>1</v>
      </c>
      <c r="N7" s="180"/>
      <c r="O7" s="189"/>
      <c r="P7" s="181"/>
      <c r="Q7" s="181"/>
      <c r="R7" s="181"/>
    </row>
    <row r="8" spans="1:18" x14ac:dyDescent="0.35">
      <c r="A8" s="532" t="s">
        <v>230</v>
      </c>
      <c r="B8" s="533"/>
      <c r="C8" s="533"/>
      <c r="D8" s="174">
        <v>2</v>
      </c>
      <c r="E8" s="190">
        <f>D8/D7</f>
        <v>0.5</v>
      </c>
      <c r="F8" s="174">
        <v>2</v>
      </c>
      <c r="G8" s="190">
        <v>0.5</v>
      </c>
      <c r="H8" s="174">
        <v>1</v>
      </c>
      <c r="I8" s="190">
        <v>0.33</v>
      </c>
      <c r="J8" s="174">
        <v>4</v>
      </c>
      <c r="K8" s="190">
        <v>1</v>
      </c>
      <c r="L8" s="174">
        <v>4</v>
      </c>
      <c r="M8" s="325">
        <v>1</v>
      </c>
      <c r="N8" s="174"/>
      <c r="O8" s="190"/>
      <c r="P8" s="181"/>
      <c r="Q8" s="181"/>
      <c r="R8" s="181"/>
    </row>
    <row r="9" spans="1:18" x14ac:dyDescent="0.35">
      <c r="A9" s="532" t="s">
        <v>194</v>
      </c>
      <c r="B9" s="533"/>
      <c r="C9" s="533"/>
      <c r="D9" s="174">
        <v>2</v>
      </c>
      <c r="E9" s="190">
        <f>D9/D7</f>
        <v>0.5</v>
      </c>
      <c r="F9" s="174">
        <v>2</v>
      </c>
      <c r="G9" s="190">
        <v>0.5</v>
      </c>
      <c r="H9" s="174">
        <v>2</v>
      </c>
      <c r="I9" s="190">
        <v>0.67</v>
      </c>
      <c r="J9" s="174">
        <v>0</v>
      </c>
      <c r="K9" s="190">
        <v>0</v>
      </c>
      <c r="L9" s="174">
        <v>0</v>
      </c>
      <c r="M9" s="325">
        <v>0</v>
      </c>
      <c r="N9" s="174"/>
      <c r="O9" s="190"/>
      <c r="P9" s="181"/>
      <c r="Q9" s="181"/>
      <c r="R9" s="181"/>
    </row>
    <row r="10" spans="1:18" ht="12.65" customHeight="1" x14ac:dyDescent="0.35">
      <c r="A10" s="534"/>
      <c r="B10" s="535"/>
      <c r="C10" s="535"/>
      <c r="D10" s="535"/>
      <c r="E10" s="535"/>
      <c r="F10" s="535"/>
      <c r="G10" s="535"/>
      <c r="H10" s="535"/>
      <c r="I10" s="535"/>
      <c r="J10" s="535"/>
      <c r="K10" s="535"/>
      <c r="L10" s="535"/>
      <c r="M10" s="536"/>
      <c r="N10" s="181"/>
      <c r="O10" s="181"/>
      <c r="P10" s="181"/>
      <c r="Q10" s="181"/>
      <c r="R10" s="181"/>
    </row>
    <row r="11" spans="1:18" x14ac:dyDescent="0.35">
      <c r="A11" s="36"/>
      <c r="B11" s="36"/>
      <c r="C11" s="36"/>
      <c r="D11" s="36"/>
      <c r="E11" s="36"/>
      <c r="F11" s="36"/>
      <c r="G11" s="36"/>
      <c r="H11" s="36"/>
      <c r="I11" s="36"/>
      <c r="J11" s="36"/>
      <c r="K11" s="36"/>
      <c r="L11" s="36"/>
      <c r="M11" s="36"/>
      <c r="N11" s="36"/>
      <c r="O11" s="36"/>
      <c r="P11" s="36"/>
      <c r="Q11" s="36"/>
      <c r="R11" s="36"/>
    </row>
    <row r="12" spans="1:18" x14ac:dyDescent="0.35">
      <c r="A12" s="36"/>
      <c r="B12" s="36"/>
      <c r="C12" s="36"/>
      <c r="D12" s="36"/>
      <c r="E12" s="36"/>
      <c r="F12" s="36"/>
      <c r="G12" s="36"/>
      <c r="H12" s="36"/>
      <c r="I12" s="36"/>
      <c r="J12" s="36"/>
      <c r="K12" s="36"/>
      <c r="L12" s="36"/>
      <c r="M12" s="36"/>
      <c r="N12" s="36"/>
      <c r="O12" s="36"/>
      <c r="P12" s="36"/>
      <c r="Q12" s="36"/>
      <c r="R12" s="36"/>
    </row>
    <row r="13" spans="1:18" x14ac:dyDescent="0.35">
      <c r="A13" s="36"/>
      <c r="B13" s="36"/>
      <c r="C13" s="36"/>
      <c r="D13" s="36"/>
      <c r="E13" s="36"/>
      <c r="F13" s="36"/>
      <c r="G13" s="36"/>
      <c r="H13" s="36"/>
      <c r="I13" s="36"/>
      <c r="J13" s="36"/>
      <c r="K13" s="36"/>
      <c r="L13" s="36"/>
      <c r="M13" s="36"/>
      <c r="N13" s="36"/>
      <c r="O13" s="36"/>
      <c r="P13" s="36"/>
      <c r="Q13" s="36"/>
      <c r="R13" s="36"/>
    </row>
    <row r="14" spans="1:18" x14ac:dyDescent="0.35">
      <c r="A14" s="36"/>
      <c r="B14" s="36"/>
      <c r="C14" s="36"/>
      <c r="D14" s="36"/>
      <c r="E14" s="36"/>
      <c r="F14" s="36"/>
      <c r="G14" s="36"/>
      <c r="H14" s="36"/>
      <c r="I14" s="36"/>
      <c r="J14" s="36"/>
      <c r="K14" s="36"/>
      <c r="L14" s="36"/>
      <c r="M14" s="36"/>
      <c r="N14" s="36"/>
      <c r="O14" s="36"/>
      <c r="P14" s="36"/>
      <c r="Q14" s="36"/>
      <c r="R14" s="36"/>
    </row>
    <row r="15" spans="1:18" x14ac:dyDescent="0.35">
      <c r="A15" s="36"/>
      <c r="B15" s="36"/>
      <c r="C15" s="36"/>
      <c r="D15" s="36"/>
      <c r="E15" s="36"/>
      <c r="F15" s="36"/>
      <c r="G15" s="36"/>
      <c r="H15" s="36"/>
      <c r="I15" s="36"/>
      <c r="J15" s="36"/>
      <c r="K15" s="36"/>
      <c r="L15" s="36"/>
      <c r="M15" s="36"/>
      <c r="N15" s="36"/>
      <c r="O15" s="36"/>
      <c r="P15" s="36"/>
      <c r="Q15" s="36"/>
      <c r="R15" s="36"/>
    </row>
    <row r="16" spans="1:18" x14ac:dyDescent="0.35">
      <c r="A16" s="36"/>
      <c r="B16" s="36"/>
      <c r="C16" s="36"/>
      <c r="D16" s="36"/>
      <c r="E16" s="36"/>
      <c r="F16" s="36"/>
      <c r="G16" s="36"/>
      <c r="H16" s="36"/>
      <c r="I16" s="36"/>
      <c r="J16" s="36"/>
      <c r="K16" s="36"/>
      <c r="L16" s="36"/>
      <c r="M16" s="36"/>
      <c r="N16" s="36"/>
      <c r="O16" s="36"/>
      <c r="P16" s="36"/>
      <c r="Q16" s="36"/>
      <c r="R16" s="36"/>
    </row>
    <row r="17" spans="1:18" x14ac:dyDescent="0.35">
      <c r="A17" s="36"/>
      <c r="B17" s="36"/>
      <c r="C17" s="36"/>
      <c r="D17" s="36"/>
      <c r="E17" s="36"/>
      <c r="F17" s="36"/>
      <c r="G17" s="36"/>
      <c r="H17" s="36"/>
      <c r="I17" s="36"/>
      <c r="J17" s="36"/>
      <c r="K17" s="36"/>
      <c r="L17" s="36"/>
      <c r="M17" s="36"/>
      <c r="N17" s="36"/>
      <c r="O17" s="36"/>
      <c r="P17" s="36"/>
      <c r="Q17" s="36"/>
      <c r="R17" s="36"/>
    </row>
    <row r="18" spans="1:18" x14ac:dyDescent="0.35">
      <c r="A18" s="36"/>
      <c r="B18" s="36"/>
      <c r="C18" s="36"/>
      <c r="D18" s="36"/>
      <c r="E18" s="36"/>
      <c r="F18" s="36"/>
      <c r="G18" s="36"/>
      <c r="H18" s="36"/>
      <c r="I18" s="36"/>
      <c r="J18" s="36"/>
      <c r="K18" s="36"/>
      <c r="L18" s="36"/>
      <c r="M18" s="36"/>
      <c r="N18" s="36"/>
      <c r="O18" s="36"/>
      <c r="P18" s="36"/>
      <c r="Q18" s="36"/>
      <c r="R18" s="36"/>
    </row>
    <row r="19" spans="1:18" x14ac:dyDescent="0.35">
      <c r="A19" s="36"/>
      <c r="B19" s="36"/>
      <c r="C19" s="36"/>
      <c r="D19" s="36"/>
      <c r="E19" s="36"/>
      <c r="F19" s="36"/>
      <c r="G19" s="36"/>
      <c r="H19" s="36"/>
      <c r="I19" s="36"/>
      <c r="J19" s="36"/>
      <c r="K19" s="36"/>
      <c r="L19" s="36"/>
      <c r="M19" s="36"/>
      <c r="N19" s="36"/>
      <c r="O19" s="36"/>
      <c r="P19" s="36"/>
      <c r="Q19" s="36"/>
      <c r="R19" s="36"/>
    </row>
    <row r="20" spans="1:18" x14ac:dyDescent="0.35">
      <c r="A20" s="36"/>
      <c r="B20" s="36"/>
      <c r="C20" s="36"/>
      <c r="D20" s="36"/>
      <c r="E20" s="36"/>
      <c r="F20" s="36"/>
      <c r="G20" s="36"/>
      <c r="H20" s="36"/>
      <c r="I20" s="36"/>
      <c r="J20" s="36"/>
      <c r="K20" s="36"/>
      <c r="L20" s="36"/>
      <c r="M20" s="36"/>
      <c r="N20" s="36"/>
      <c r="O20" s="36"/>
      <c r="P20" s="36"/>
      <c r="Q20" s="36"/>
      <c r="R20" s="36"/>
    </row>
  </sheetData>
  <sheetProtection algorithmName="SHA-512" hashValue="swHTHGiGDZzCuzg1CzNF8NEAQlHapsrjszV0l0pDc1L2/GXihamu9euJ/k2g8grHKbr4UmPNiyRLlIjKFaF4wQ==" saltValue="1AR6FrjKQrdqnFnc48TOaw==" spinCount="100000" sheet="1" formatCells="0" formatColumns="0" formatRows="0" insertColumns="0" insertRows="0" insertHyperlinks="0" deleteColumns="0" deleteRows="0" sort="0" autoFilter="0" pivotTables="0"/>
  <mergeCells count="13">
    <mergeCell ref="A1:R2"/>
    <mergeCell ref="A4:M4"/>
    <mergeCell ref="A5:C5"/>
    <mergeCell ref="D5:E5"/>
    <mergeCell ref="F5:G5"/>
    <mergeCell ref="J5:K5"/>
    <mergeCell ref="L5:M5"/>
    <mergeCell ref="H5:I5"/>
    <mergeCell ref="A6:C6"/>
    <mergeCell ref="A7:C7"/>
    <mergeCell ref="A8:C8"/>
    <mergeCell ref="A9:C9"/>
    <mergeCell ref="A10:M10"/>
  </mergeCells>
  <pageMargins left="0.7" right="0.7" top="0.75" bottom="0.75" header="0.3" footer="0.3"/>
  <legacy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A07494-12F6-4257-BE25-C42476586A12}">
  <sheetPr>
    <tabColor rgb="FF0D82A1"/>
  </sheetPr>
  <dimension ref="A1"/>
  <sheetViews>
    <sheetView view="pageBreakPreview" zoomScaleNormal="85" zoomScaleSheetLayoutView="100" workbookViewId="0"/>
  </sheetViews>
  <sheetFormatPr defaultColWidth="8.81640625" defaultRowHeight="14.5" x14ac:dyDescent="0.35"/>
  <cols>
    <col min="1" max="1" width="119.1796875" customWidth="1"/>
  </cols>
  <sheetData>
    <row r="1" ht="361.4" customHeight="1" x14ac:dyDescent="0.35"/>
  </sheetData>
  <sheetProtection algorithmName="SHA-512" hashValue="VNN6dPx4Rlp/WOZdljNcl4xImeCHhFqCxg05kZZFX/igtpKPvL0KHAckyzA0M6yF44pKZD18XwWuGNzKIyC+DA==" saltValue="I50mEXsezChoWR+m0IqBYA==" spinCount="100000" sheet="1" formatCells="0" formatColumns="0" formatRows="0" insertColumns="0" insertRows="0" insertHyperlinks="0" deleteColumns="0" deleteRows="0" sort="0" autoFilter="0" pivotTables="0"/>
  <pageMargins left="0.7" right="0.7" top="0.75" bottom="0.75" header="0.3" footer="0.3"/>
  <pageSetup paperSize="9" orientation="landscape"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402DC6-FD57-4ECA-A0D5-79DF95A8E63F}">
  <sheetPr>
    <tabColor rgb="FF0D82A1"/>
  </sheetPr>
  <dimension ref="A1:R16"/>
  <sheetViews>
    <sheetView zoomScale="102" zoomScaleNormal="120" workbookViewId="0">
      <selection activeCell="A3" sqref="A3"/>
    </sheetView>
  </sheetViews>
  <sheetFormatPr defaultColWidth="8.81640625" defaultRowHeight="14.5" x14ac:dyDescent="0.35"/>
  <cols>
    <col min="1" max="1" width="11.81640625" customWidth="1"/>
    <col min="3" max="7" width="9.1796875" bestFit="1" customWidth="1"/>
  </cols>
  <sheetData>
    <row r="1" spans="1:18" ht="14.5" customHeight="1" x14ac:dyDescent="0.35">
      <c r="A1" s="453" t="s">
        <v>260</v>
      </c>
      <c r="B1" s="453"/>
      <c r="C1" s="453"/>
      <c r="D1" s="453"/>
      <c r="E1" s="453"/>
      <c r="F1" s="453"/>
      <c r="G1" s="453"/>
      <c r="H1" s="453"/>
      <c r="I1" s="453"/>
      <c r="J1" s="453"/>
      <c r="K1" s="453"/>
      <c r="L1" s="453"/>
      <c r="M1" s="453"/>
      <c r="N1" s="453"/>
      <c r="O1" s="453"/>
      <c r="P1" s="453"/>
      <c r="Q1" s="453"/>
      <c r="R1" s="453"/>
    </row>
    <row r="2" spans="1:18" ht="14.5" customHeight="1" x14ac:dyDescent="0.35">
      <c r="A2" s="453"/>
      <c r="B2" s="453"/>
      <c r="C2" s="453"/>
      <c r="D2" s="453"/>
      <c r="E2" s="453"/>
      <c r="F2" s="453"/>
      <c r="G2" s="453"/>
      <c r="H2" s="453"/>
      <c r="I2" s="453"/>
      <c r="J2" s="453"/>
      <c r="K2" s="453"/>
      <c r="L2" s="453"/>
      <c r="M2" s="453"/>
      <c r="N2" s="453"/>
      <c r="O2" s="453"/>
      <c r="P2" s="453"/>
      <c r="Q2" s="453"/>
      <c r="R2" s="453"/>
    </row>
    <row r="3" spans="1:18" x14ac:dyDescent="0.35">
      <c r="A3" s="35"/>
      <c r="B3" s="35"/>
      <c r="C3" s="35"/>
      <c r="D3" s="35"/>
      <c r="E3" s="35"/>
      <c r="F3" s="35"/>
      <c r="G3" s="35"/>
      <c r="H3" s="35"/>
      <c r="I3" s="35"/>
      <c r="J3" s="35"/>
      <c r="K3" s="35"/>
      <c r="L3" s="35"/>
      <c r="M3" s="35"/>
      <c r="N3" s="36"/>
      <c r="O3" s="36"/>
      <c r="P3" s="36"/>
      <c r="Q3" s="36"/>
      <c r="R3" s="36"/>
    </row>
    <row r="4" spans="1:18" x14ac:dyDescent="0.35">
      <c r="A4" s="546" t="s">
        <v>261</v>
      </c>
      <c r="B4" s="547"/>
      <c r="C4" s="36"/>
      <c r="D4" s="36"/>
      <c r="E4" s="36"/>
      <c r="F4" s="36"/>
      <c r="G4" s="36"/>
      <c r="H4" s="36"/>
      <c r="I4" s="36"/>
      <c r="J4" s="36"/>
      <c r="K4" s="36"/>
      <c r="L4" s="36"/>
      <c r="M4" s="36"/>
      <c r="N4" s="36"/>
      <c r="O4" s="36"/>
      <c r="P4" s="36"/>
      <c r="Q4" s="36"/>
    </row>
    <row r="5" spans="1:18" x14ac:dyDescent="0.35">
      <c r="A5" s="302"/>
      <c r="B5" s="304" t="s">
        <v>82</v>
      </c>
      <c r="C5" s="36"/>
      <c r="D5" s="36"/>
      <c r="E5" s="36"/>
      <c r="F5" s="36"/>
      <c r="G5" s="36"/>
      <c r="H5" s="36"/>
      <c r="I5" s="36"/>
      <c r="J5" s="36"/>
      <c r="K5" s="36"/>
      <c r="L5" s="36"/>
      <c r="M5" s="36"/>
      <c r="N5" s="36"/>
      <c r="O5" s="36"/>
      <c r="P5" s="36"/>
      <c r="Q5" s="36"/>
    </row>
    <row r="6" spans="1:18" x14ac:dyDescent="0.35">
      <c r="A6" s="305" t="s">
        <v>262</v>
      </c>
      <c r="B6" s="306">
        <v>1.5</v>
      </c>
      <c r="C6" s="36"/>
      <c r="D6" s="36"/>
      <c r="E6" s="36"/>
      <c r="F6" s="36"/>
      <c r="G6" s="36"/>
      <c r="H6" s="36"/>
      <c r="I6" s="36"/>
      <c r="J6" s="36"/>
      <c r="K6" s="36"/>
      <c r="L6" s="36"/>
      <c r="M6" s="36"/>
      <c r="N6" s="36"/>
      <c r="O6" s="36"/>
      <c r="P6" s="36"/>
      <c r="Q6" s="36"/>
    </row>
    <row r="7" spans="1:18" x14ac:dyDescent="0.35">
      <c r="A7" s="305" t="s">
        <v>263</v>
      </c>
      <c r="B7" s="306">
        <v>1.5</v>
      </c>
      <c r="C7" s="36"/>
      <c r="D7" s="36"/>
      <c r="E7" s="36"/>
      <c r="F7" s="36"/>
      <c r="G7" s="36"/>
      <c r="H7" s="36"/>
      <c r="I7" s="36"/>
      <c r="J7" s="36"/>
      <c r="K7" s="36"/>
      <c r="L7" s="36"/>
      <c r="M7" s="36"/>
      <c r="N7" s="36"/>
      <c r="O7" s="36"/>
      <c r="P7" s="36"/>
      <c r="Q7" s="36"/>
    </row>
    <row r="8" spans="1:18" x14ac:dyDescent="0.35">
      <c r="A8" s="307"/>
      <c r="B8" s="308"/>
      <c r="C8" s="36"/>
      <c r="D8" s="36"/>
      <c r="E8" s="36"/>
      <c r="F8" s="36"/>
      <c r="G8" s="36"/>
      <c r="H8" s="36"/>
      <c r="I8" s="36"/>
      <c r="J8" s="36"/>
      <c r="K8" s="36"/>
      <c r="L8" s="36"/>
      <c r="M8" s="36"/>
      <c r="N8" s="36"/>
      <c r="O8" s="36"/>
      <c r="P8" s="36"/>
      <c r="Q8" s="36"/>
    </row>
    <row r="9" spans="1:18" x14ac:dyDescent="0.35">
      <c r="A9" s="546" t="s">
        <v>264</v>
      </c>
      <c r="B9" s="547"/>
      <c r="C9" s="36"/>
      <c r="D9" s="36"/>
      <c r="E9" s="36"/>
      <c r="F9" s="36"/>
      <c r="G9" s="36"/>
      <c r="H9" s="36"/>
      <c r="I9" s="36"/>
      <c r="J9" s="36"/>
      <c r="K9" s="36"/>
      <c r="L9" s="36"/>
      <c r="M9" s="36"/>
      <c r="N9" s="36"/>
      <c r="O9" s="36"/>
      <c r="P9" s="36"/>
      <c r="Q9" s="36"/>
    </row>
    <row r="10" spans="1:18" x14ac:dyDescent="0.35">
      <c r="A10" s="303"/>
      <c r="B10" s="304" t="s">
        <v>82</v>
      </c>
      <c r="C10" s="36"/>
      <c r="D10" s="36"/>
      <c r="E10" s="36"/>
      <c r="F10" s="36"/>
      <c r="G10" s="36"/>
      <c r="H10" s="36"/>
      <c r="I10" s="36"/>
      <c r="J10" s="36"/>
      <c r="K10" s="36"/>
      <c r="L10" s="36"/>
      <c r="M10" s="36"/>
      <c r="N10" s="36"/>
      <c r="O10" s="36"/>
      <c r="P10" s="36"/>
      <c r="Q10" s="36"/>
    </row>
    <row r="11" spans="1:18" x14ac:dyDescent="0.35">
      <c r="A11" s="305" t="s">
        <v>262</v>
      </c>
      <c r="B11" s="309">
        <v>5.3</v>
      </c>
    </row>
    <row r="12" spans="1:18" x14ac:dyDescent="0.35">
      <c r="A12" s="305" t="s">
        <v>263</v>
      </c>
      <c r="B12" s="309">
        <v>0</v>
      </c>
    </row>
    <row r="14" spans="1:18" x14ac:dyDescent="0.35">
      <c r="A14" s="153" t="s">
        <v>265</v>
      </c>
      <c r="B14" s="174"/>
      <c r="C14" s="174"/>
      <c r="D14" s="174"/>
      <c r="E14" s="174"/>
      <c r="F14" s="174"/>
      <c r="G14" s="174"/>
      <c r="H14" s="174"/>
      <c r="I14" s="174"/>
      <c r="J14" s="174"/>
      <c r="K14" s="174"/>
      <c r="L14" s="174"/>
      <c r="M14" s="174"/>
      <c r="N14" s="181"/>
      <c r="O14" s="181"/>
      <c r="P14" s="181"/>
      <c r="Q14" s="181"/>
      <c r="R14" s="181"/>
    </row>
    <row r="15" spans="1:18" x14ac:dyDescent="0.35">
      <c r="A15" s="301" t="s">
        <v>266</v>
      </c>
      <c r="B15" s="36"/>
      <c r="C15" s="36"/>
      <c r="D15" s="36"/>
      <c r="E15" s="36"/>
      <c r="F15" s="36"/>
      <c r="G15" s="36"/>
      <c r="H15" s="36"/>
      <c r="I15" s="36"/>
      <c r="J15" s="36"/>
      <c r="K15" s="36"/>
      <c r="L15" s="36"/>
      <c r="M15" s="36"/>
      <c r="N15" s="36"/>
      <c r="O15" s="36"/>
      <c r="P15" s="36"/>
      <c r="Q15" s="36"/>
      <c r="R15" s="36"/>
    </row>
    <row r="16" spans="1:18" x14ac:dyDescent="0.35">
      <c r="A16" s="301" t="s">
        <v>267</v>
      </c>
      <c r="B16" s="36"/>
      <c r="C16" s="36"/>
      <c r="D16" s="36"/>
      <c r="E16" s="36"/>
      <c r="F16" s="36"/>
      <c r="G16" s="36"/>
      <c r="H16" s="36"/>
      <c r="I16" s="36"/>
      <c r="J16" s="36"/>
      <c r="K16" s="36"/>
      <c r="L16" s="36"/>
      <c r="M16" s="36"/>
      <c r="N16" s="36"/>
      <c r="O16" s="36"/>
      <c r="P16" s="36"/>
      <c r="Q16" s="36"/>
      <c r="R16" s="36"/>
    </row>
  </sheetData>
  <sheetProtection algorithmName="SHA-512" hashValue="a9a53iT5X58tE0KXkHA4bxriJjQOgp/Crr49yc0/E00RXp641Yi0hphjTFztD7Z+W/xyd5VBh/hXKZQrQ0iWBg==" saltValue="Bl0urtlYxDg2rCh/hgtZyw==" spinCount="100000" sheet="1" formatCells="0" formatColumns="0" formatRows="0" insertColumns="0" insertRows="0" insertHyperlinks="0" deleteColumns="0" deleteRows="0" sort="0" autoFilter="0" pivotTables="0"/>
  <mergeCells count="3">
    <mergeCell ref="A9:B9"/>
    <mergeCell ref="A4:B4"/>
    <mergeCell ref="A1:R2"/>
  </mergeCell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6D30A1-475E-429B-89EE-43FA47921733}">
  <dimension ref="A1:Q41"/>
  <sheetViews>
    <sheetView workbookViewId="0">
      <pane xSplit="1" topLeftCell="B1" activePane="topRight" state="frozen"/>
      <selection activeCell="Q27" sqref="Q27"/>
      <selection pane="topRight" activeCell="F33" sqref="F33"/>
    </sheetView>
  </sheetViews>
  <sheetFormatPr defaultColWidth="10.1796875" defaultRowHeight="14.5" x14ac:dyDescent="0.35"/>
  <cols>
    <col min="1" max="1" width="51.453125" customWidth="1"/>
    <col min="3" max="4" width="10" customWidth="1"/>
    <col min="8" max="9" width="11.453125" customWidth="1"/>
    <col min="13" max="13" width="10.453125" customWidth="1"/>
  </cols>
  <sheetData>
    <row r="1" spans="1:17" ht="26" x14ac:dyDescent="0.6">
      <c r="A1" s="5" t="s">
        <v>268</v>
      </c>
      <c r="B1" s="6"/>
    </row>
    <row r="2" spans="1:17" x14ac:dyDescent="0.35">
      <c r="C2" t="s">
        <v>269</v>
      </c>
      <c r="D2" t="s">
        <v>270</v>
      </c>
      <c r="E2" t="s">
        <v>271</v>
      </c>
      <c r="F2" t="s">
        <v>272</v>
      </c>
      <c r="G2" t="s">
        <v>273</v>
      </c>
      <c r="H2" t="s">
        <v>274</v>
      </c>
      <c r="I2" t="s">
        <v>275</v>
      </c>
      <c r="J2" t="s">
        <v>276</v>
      </c>
      <c r="K2" t="s">
        <v>277</v>
      </c>
      <c r="L2" t="s">
        <v>278</v>
      </c>
      <c r="M2" s="7" t="s">
        <v>200</v>
      </c>
      <c r="N2" s="8" t="s">
        <v>218</v>
      </c>
      <c r="Q2" t="s">
        <v>279</v>
      </c>
    </row>
    <row r="3" spans="1:17" x14ac:dyDescent="0.35">
      <c r="A3" s="2" t="s">
        <v>91</v>
      </c>
      <c r="B3" s="9" t="s">
        <v>219</v>
      </c>
      <c r="C3" s="10">
        <v>93</v>
      </c>
      <c r="D3" s="10">
        <v>84</v>
      </c>
      <c r="E3" s="10">
        <v>77</v>
      </c>
      <c r="F3" s="10">
        <v>75</v>
      </c>
      <c r="G3" s="10">
        <v>76</v>
      </c>
      <c r="H3" s="10">
        <v>77.14456747865475</v>
      </c>
      <c r="I3" s="10">
        <v>76.567365952405964</v>
      </c>
      <c r="J3" s="10">
        <v>72.791537229063636</v>
      </c>
      <c r="K3" s="10">
        <v>69.404644686197173</v>
      </c>
      <c r="L3" s="10">
        <v>70.494733167027348</v>
      </c>
      <c r="M3" s="11">
        <v>68.02581023000117</v>
      </c>
      <c r="N3" s="12">
        <v>26.283580642674849</v>
      </c>
      <c r="Q3" s="13">
        <f>M3/L3-1</f>
        <v>-3.5022799947003302E-2</v>
      </c>
    </row>
    <row r="4" spans="1:17" x14ac:dyDescent="0.35">
      <c r="A4" s="2" t="s">
        <v>280</v>
      </c>
      <c r="B4" s="9" t="s">
        <v>219</v>
      </c>
      <c r="C4" s="10"/>
      <c r="D4" s="10"/>
      <c r="E4" s="10"/>
      <c r="F4" s="10"/>
      <c r="G4" s="10"/>
      <c r="H4" s="10">
        <v>43.31863851584751</v>
      </c>
      <c r="I4" s="10">
        <v>47.829283692163777</v>
      </c>
      <c r="J4" s="10">
        <v>55.00570075011909</v>
      </c>
      <c r="K4" s="10">
        <v>54.197135242925221</v>
      </c>
      <c r="L4" s="10">
        <v>47.741283397227591</v>
      </c>
      <c r="M4" s="11"/>
      <c r="N4" s="12"/>
      <c r="Q4" s="13"/>
    </row>
    <row r="5" spans="1:17" x14ac:dyDescent="0.35">
      <c r="A5" s="2" t="s">
        <v>93</v>
      </c>
      <c r="B5" s="9" t="s">
        <v>219</v>
      </c>
      <c r="C5" s="10"/>
      <c r="D5" s="10">
        <v>86</v>
      </c>
      <c r="E5" s="10">
        <v>76</v>
      </c>
      <c r="F5" s="10">
        <v>75</v>
      </c>
      <c r="G5" s="10">
        <v>71</v>
      </c>
      <c r="H5" s="10">
        <v>68.590708989492299</v>
      </c>
      <c r="I5" s="10">
        <v>65.883314709893895</v>
      </c>
      <c r="J5" s="10">
        <v>67.128839869026947</v>
      </c>
      <c r="K5" s="10">
        <v>57.767007849597171</v>
      </c>
      <c r="L5" s="10">
        <v>57.307320143054604</v>
      </c>
      <c r="M5" s="11">
        <v>52.124993267540965</v>
      </c>
      <c r="N5" s="12">
        <v>24.102127237436299</v>
      </c>
      <c r="Q5" s="13">
        <f t="shared" ref="Q5:Q36" si="0">M5/L5-1</f>
        <v>-9.043045221059276E-2</v>
      </c>
    </row>
    <row r="6" spans="1:17" x14ac:dyDescent="0.35">
      <c r="A6" s="2" t="s">
        <v>281</v>
      </c>
      <c r="B6" s="9" t="s">
        <v>219</v>
      </c>
      <c r="C6" s="10"/>
      <c r="D6" s="10">
        <v>105</v>
      </c>
      <c r="E6" s="10">
        <v>95</v>
      </c>
      <c r="F6" s="10">
        <v>94</v>
      </c>
      <c r="G6" s="10">
        <v>84</v>
      </c>
      <c r="H6" s="10">
        <v>77.135887575212493</v>
      </c>
      <c r="I6" s="10">
        <v>76.554208941951586</v>
      </c>
      <c r="J6" s="10">
        <v>79.307066124558148</v>
      </c>
      <c r="K6" s="10">
        <v>56.783213769130263</v>
      </c>
      <c r="L6" s="10">
        <v>55.391844157244329</v>
      </c>
      <c r="M6" s="11"/>
      <c r="N6" s="12"/>
      <c r="Q6" s="13"/>
    </row>
    <row r="7" spans="1:17" x14ac:dyDescent="0.35">
      <c r="A7" s="2" t="s">
        <v>95</v>
      </c>
      <c r="B7" s="9" t="s">
        <v>220</v>
      </c>
      <c r="C7" s="10">
        <v>150</v>
      </c>
      <c r="D7" s="10">
        <v>145</v>
      </c>
      <c r="E7" s="10">
        <v>145</v>
      </c>
      <c r="F7" s="10">
        <v>130</v>
      </c>
      <c r="G7" s="10">
        <v>124</v>
      </c>
      <c r="H7" s="10">
        <v>110.85209087226266</v>
      </c>
      <c r="I7" s="10">
        <v>101.48667280803352</v>
      </c>
      <c r="J7" s="10">
        <v>82.975904527490897</v>
      </c>
      <c r="K7" s="10">
        <v>84.429407011136618</v>
      </c>
      <c r="L7" s="10">
        <v>84.805710765663733</v>
      </c>
      <c r="M7" s="11">
        <v>78.67871855374969</v>
      </c>
      <c r="N7" s="12">
        <v>60.814769775506925</v>
      </c>
      <c r="Q7" s="13">
        <f t="shared" si="0"/>
        <v>-7.2247401225658425E-2</v>
      </c>
    </row>
    <row r="8" spans="1:17" x14ac:dyDescent="0.35">
      <c r="A8" s="2" t="s">
        <v>96</v>
      </c>
      <c r="B8" s="9" t="s">
        <v>219</v>
      </c>
      <c r="C8" s="10">
        <v>96</v>
      </c>
      <c r="D8" s="10">
        <v>95</v>
      </c>
      <c r="E8" s="10">
        <v>81</v>
      </c>
      <c r="F8" s="10">
        <v>77</v>
      </c>
      <c r="G8" s="10">
        <v>79</v>
      </c>
      <c r="H8" s="10">
        <v>75.625232650329266</v>
      </c>
      <c r="I8" s="10">
        <v>65.618387527878724</v>
      </c>
      <c r="J8" s="10">
        <v>64.1298478446503</v>
      </c>
      <c r="K8" s="10">
        <v>59.645598706193262</v>
      </c>
      <c r="L8" s="10">
        <v>61.813838070208242</v>
      </c>
      <c r="M8" s="11">
        <v>55.120041207829736</v>
      </c>
      <c r="N8" s="12">
        <v>51.081705727911938</v>
      </c>
      <c r="Q8" s="13">
        <f t="shared" si="0"/>
        <v>-0.10828961720150243</v>
      </c>
    </row>
    <row r="9" spans="1:17" x14ac:dyDescent="0.35">
      <c r="A9" s="2" t="s">
        <v>282</v>
      </c>
      <c r="B9" s="9" t="s">
        <v>219</v>
      </c>
      <c r="C9" s="10">
        <v>78</v>
      </c>
      <c r="D9" s="10">
        <v>80</v>
      </c>
      <c r="E9" s="10">
        <v>60</v>
      </c>
      <c r="F9" s="10">
        <v>61</v>
      </c>
      <c r="G9" s="10">
        <v>61</v>
      </c>
      <c r="H9" s="10">
        <v>61.699670324566505</v>
      </c>
      <c r="I9" s="10">
        <v>60.27751956940903</v>
      </c>
      <c r="J9" s="10">
        <v>60.884656362481472</v>
      </c>
      <c r="K9" s="10">
        <v>59.479948725252797</v>
      </c>
      <c r="L9" s="10">
        <v>54.590840539605665</v>
      </c>
      <c r="M9" s="11">
        <v>57.178794433027448</v>
      </c>
      <c r="N9" s="12">
        <v>50.171373430728231</v>
      </c>
      <c r="Q9" s="13">
        <f t="shared" si="0"/>
        <v>4.74063756454568E-2</v>
      </c>
    </row>
    <row r="10" spans="1:17" x14ac:dyDescent="0.35">
      <c r="A10" s="2" t="s">
        <v>283</v>
      </c>
      <c r="B10" s="9" t="s">
        <v>219</v>
      </c>
      <c r="C10" s="10"/>
      <c r="D10" s="10"/>
      <c r="E10" s="10"/>
      <c r="F10" s="10"/>
      <c r="G10" s="10"/>
      <c r="H10" s="10">
        <v>64.862572401457626</v>
      </c>
      <c r="I10" s="10">
        <v>77.186548368051831</v>
      </c>
      <c r="J10" s="10">
        <v>78.514810501096406</v>
      </c>
      <c r="K10" s="10">
        <v>54.985937135473769</v>
      </c>
      <c r="L10" s="10">
        <v>59.25498489539828</v>
      </c>
      <c r="M10" s="11"/>
      <c r="N10" s="12"/>
      <c r="Q10" s="13"/>
    </row>
    <row r="11" spans="1:17" x14ac:dyDescent="0.35">
      <c r="A11" s="2" t="s">
        <v>284</v>
      </c>
      <c r="B11" s="9" t="s">
        <v>219</v>
      </c>
      <c r="C11" s="10"/>
      <c r="D11" s="10"/>
      <c r="E11" s="10"/>
      <c r="F11" s="10"/>
      <c r="G11" s="10"/>
      <c r="H11" s="10">
        <v>65.807928040248896</v>
      </c>
      <c r="I11" s="10">
        <v>74.650131943200591</v>
      </c>
      <c r="J11" s="10">
        <v>72.178302773229717</v>
      </c>
      <c r="K11" s="10">
        <v>64.15055543775226</v>
      </c>
      <c r="L11" s="10">
        <v>56.915586954460061</v>
      </c>
      <c r="M11" s="11">
        <v>55.462345359096695</v>
      </c>
      <c r="N11" s="12">
        <v>20.524012324188018</v>
      </c>
      <c r="Q11" s="13">
        <f t="shared" si="0"/>
        <v>-2.5533279601001935E-2</v>
      </c>
    </row>
    <row r="12" spans="1:17" x14ac:dyDescent="0.35">
      <c r="A12" s="2" t="s">
        <v>285</v>
      </c>
      <c r="B12" s="9" t="s">
        <v>221</v>
      </c>
      <c r="C12" s="10"/>
      <c r="D12" s="10">
        <v>93</v>
      </c>
      <c r="E12" s="10">
        <v>83</v>
      </c>
      <c r="F12" s="10">
        <v>78</v>
      </c>
      <c r="G12" s="10">
        <v>55</v>
      </c>
      <c r="H12" s="10">
        <v>55.2</v>
      </c>
      <c r="I12" s="10">
        <v>53.4</v>
      </c>
      <c r="J12" s="10">
        <v>63</v>
      </c>
      <c r="K12" s="10">
        <v>65.007226353909786</v>
      </c>
      <c r="L12" s="10">
        <v>70.526152292936743</v>
      </c>
      <c r="M12" s="11"/>
      <c r="N12" s="12"/>
      <c r="Q12" s="13"/>
    </row>
    <row r="13" spans="1:17" x14ac:dyDescent="0.35">
      <c r="A13" s="2" t="s">
        <v>286</v>
      </c>
      <c r="B13" s="9" t="s">
        <v>287</v>
      </c>
      <c r="C13" s="10"/>
      <c r="D13" s="10"/>
      <c r="E13" s="10"/>
      <c r="F13" s="10"/>
      <c r="G13" s="10"/>
      <c r="H13" s="10">
        <v>48.86132678426705</v>
      </c>
      <c r="I13" s="10">
        <v>48.894601700876009</v>
      </c>
      <c r="J13" s="10">
        <v>49.07080527749617</v>
      </c>
      <c r="K13" s="10">
        <v>45.938081107171797</v>
      </c>
      <c r="L13" s="10">
        <v>45.588131218627147</v>
      </c>
      <c r="M13" s="11"/>
      <c r="N13" s="12"/>
      <c r="Q13" s="13"/>
    </row>
    <row r="14" spans="1:17" x14ac:dyDescent="0.35">
      <c r="A14" s="2" t="s">
        <v>100</v>
      </c>
      <c r="B14" s="9" t="s">
        <v>221</v>
      </c>
      <c r="C14" s="10"/>
      <c r="D14" s="10"/>
      <c r="E14" s="10"/>
      <c r="F14" s="10"/>
      <c r="G14" s="10"/>
      <c r="H14" s="10">
        <v>55.760788788788787</v>
      </c>
      <c r="I14" s="10">
        <v>51.185571571571565</v>
      </c>
      <c r="J14" s="10">
        <v>53.79790706095352</v>
      </c>
      <c r="K14" s="10">
        <v>53.715845906256284</v>
      </c>
      <c r="L14" s="10">
        <v>52.836716766732494</v>
      </c>
      <c r="M14" s="11">
        <v>47.380293737895421</v>
      </c>
      <c r="N14" s="12">
        <v>36.266107165913489</v>
      </c>
      <c r="Q14" s="13">
        <f t="shared" si="0"/>
        <v>-0.10326953230130664</v>
      </c>
    </row>
    <row r="15" spans="1:17" x14ac:dyDescent="0.35">
      <c r="A15" s="2" t="s">
        <v>288</v>
      </c>
      <c r="B15" s="9" t="s">
        <v>219</v>
      </c>
      <c r="C15" s="10"/>
      <c r="D15" s="10"/>
      <c r="E15" s="10"/>
      <c r="F15" s="10"/>
      <c r="G15" s="10"/>
      <c r="H15" s="10">
        <v>90.743973452019276</v>
      </c>
      <c r="I15" s="10">
        <v>78.42687397165615</v>
      </c>
      <c r="J15" s="10">
        <v>87.57650876323801</v>
      </c>
      <c r="K15" s="10">
        <v>86.856958954801527</v>
      </c>
      <c r="L15" s="10">
        <v>93.468196057344684</v>
      </c>
      <c r="M15" s="11">
        <v>101.00434863699334</v>
      </c>
      <c r="N15" s="12">
        <v>87.073886229429974</v>
      </c>
      <c r="Q15" s="13">
        <f t="shared" si="0"/>
        <v>8.0627987888255204E-2</v>
      </c>
    </row>
    <row r="16" spans="1:17" x14ac:dyDescent="0.35">
      <c r="A16" s="2" t="s">
        <v>101</v>
      </c>
      <c r="B16" s="9" t="s">
        <v>219</v>
      </c>
      <c r="C16" s="10"/>
      <c r="D16" s="10"/>
      <c r="E16" s="10"/>
      <c r="F16" s="10"/>
      <c r="G16" s="10"/>
      <c r="H16" s="10">
        <v>62.772689888788243</v>
      </c>
      <c r="I16" s="10">
        <v>61.407708731466727</v>
      </c>
      <c r="J16" s="10">
        <v>62.455333751531775</v>
      </c>
      <c r="K16" s="10">
        <v>56.465901140545796</v>
      </c>
      <c r="L16" s="10">
        <v>56.601049223412225</v>
      </c>
      <c r="M16" s="11">
        <v>52.353047729344226</v>
      </c>
      <c r="N16" s="12">
        <v>21.419839347767816</v>
      </c>
      <c r="Q16" s="13">
        <f t="shared" si="0"/>
        <v>-7.5051638659568765E-2</v>
      </c>
    </row>
    <row r="17" spans="1:17" x14ac:dyDescent="0.35">
      <c r="A17" s="2" t="s">
        <v>289</v>
      </c>
      <c r="B17" s="9" t="s">
        <v>219</v>
      </c>
      <c r="C17" s="10"/>
      <c r="D17" s="10"/>
      <c r="E17" s="10"/>
      <c r="F17" s="10"/>
      <c r="G17" s="10"/>
      <c r="H17" s="10">
        <v>54.632481865458445</v>
      </c>
      <c r="I17" s="10">
        <v>56.667157152695673</v>
      </c>
      <c r="J17" s="10">
        <v>64.571929032200728</v>
      </c>
      <c r="K17" s="10">
        <v>65.530542337017309</v>
      </c>
      <c r="L17" s="10">
        <v>66.154761280653034</v>
      </c>
      <c r="M17" s="11"/>
      <c r="N17" s="12"/>
      <c r="Q17" s="13"/>
    </row>
    <row r="18" spans="1:17" x14ac:dyDescent="0.35">
      <c r="A18" s="2" t="s">
        <v>290</v>
      </c>
      <c r="B18" s="9" t="s">
        <v>221</v>
      </c>
      <c r="C18" s="10"/>
      <c r="D18" s="10">
        <v>107</v>
      </c>
      <c r="E18" s="10">
        <v>89</v>
      </c>
      <c r="F18" s="10">
        <v>84</v>
      </c>
      <c r="G18" s="10">
        <v>82</v>
      </c>
      <c r="H18" s="10">
        <v>70.336662584200866</v>
      </c>
      <c r="I18" s="10">
        <v>62.967983911373373</v>
      </c>
      <c r="J18" s="10">
        <v>67</v>
      </c>
      <c r="K18" s="10">
        <v>63.876590782854876</v>
      </c>
      <c r="L18" s="10">
        <v>65.619428473954514</v>
      </c>
      <c r="M18" s="11"/>
      <c r="N18" s="12"/>
      <c r="Q18" s="13"/>
    </row>
    <row r="19" spans="1:17" x14ac:dyDescent="0.35">
      <c r="A19" s="2" t="s">
        <v>291</v>
      </c>
      <c r="B19" s="9" t="s">
        <v>220</v>
      </c>
      <c r="C19" s="10">
        <v>128</v>
      </c>
      <c r="D19" s="10">
        <v>113</v>
      </c>
      <c r="E19" s="10">
        <v>121</v>
      </c>
      <c r="F19" s="10">
        <v>115</v>
      </c>
      <c r="G19" s="10">
        <v>107</v>
      </c>
      <c r="H19" s="10">
        <v>101.51173595873991</v>
      </c>
      <c r="I19" s="10">
        <v>103.68046185835031</v>
      </c>
      <c r="J19" s="10">
        <v>89.319015282834272</v>
      </c>
      <c r="K19" s="10">
        <v>85.933478792962418</v>
      </c>
      <c r="L19" s="10">
        <v>81.501063768183357</v>
      </c>
      <c r="M19" s="11"/>
      <c r="N19" s="12"/>
      <c r="Q19" s="13"/>
    </row>
    <row r="20" spans="1:17" x14ac:dyDescent="0.35">
      <c r="A20" s="2" t="s">
        <v>103</v>
      </c>
      <c r="B20" s="9" t="s">
        <v>292</v>
      </c>
      <c r="C20" s="10"/>
      <c r="D20" s="10"/>
      <c r="E20" s="10"/>
      <c r="F20" s="10"/>
      <c r="G20" s="10"/>
      <c r="H20" s="10"/>
      <c r="I20" s="10">
        <v>43.650125036798315</v>
      </c>
      <c r="J20" s="10">
        <v>36.410478600387734</v>
      </c>
      <c r="K20" s="10">
        <v>36.771537582780923</v>
      </c>
      <c r="L20" s="10">
        <v>37.003005218643146</v>
      </c>
      <c r="M20" s="11">
        <v>34.81987592446071</v>
      </c>
      <c r="N20" s="12">
        <v>29.048649694529701</v>
      </c>
      <c r="Q20" s="13">
        <f t="shared" si="0"/>
        <v>-5.8998702437349948E-2</v>
      </c>
    </row>
    <row r="21" spans="1:17" x14ac:dyDescent="0.35">
      <c r="A21" s="2" t="s">
        <v>104</v>
      </c>
      <c r="B21" s="9" t="s">
        <v>221</v>
      </c>
      <c r="C21" s="10"/>
      <c r="D21" s="10"/>
      <c r="E21" s="10"/>
      <c r="F21" s="10"/>
      <c r="G21" s="10"/>
      <c r="H21" s="10">
        <v>70.589524166733938</v>
      </c>
      <c r="I21" s="10">
        <v>51.953142961793759</v>
      </c>
      <c r="J21" s="10">
        <v>54.175675012141816</v>
      </c>
      <c r="K21" s="10">
        <v>59.65602835363395</v>
      </c>
      <c r="L21" s="10">
        <v>65.326390578365732</v>
      </c>
      <c r="M21" s="11">
        <v>70.194849592643379</v>
      </c>
      <c r="N21" s="12">
        <v>63.88872882148906</v>
      </c>
      <c r="Q21" s="13">
        <f t="shared" si="0"/>
        <v>7.4525149348905639E-2</v>
      </c>
    </row>
    <row r="22" spans="1:17" x14ac:dyDescent="0.35">
      <c r="A22" s="2" t="s">
        <v>105</v>
      </c>
      <c r="B22" s="9" t="s">
        <v>219</v>
      </c>
      <c r="C22" s="10"/>
      <c r="D22" s="10">
        <v>129</v>
      </c>
      <c r="E22" s="10">
        <v>101</v>
      </c>
      <c r="F22" s="10">
        <v>82</v>
      </c>
      <c r="G22" s="10">
        <v>76</v>
      </c>
      <c r="H22" s="10">
        <v>83.488238195332954</v>
      </c>
      <c r="I22" s="10">
        <v>83.093757943398501</v>
      </c>
      <c r="J22" s="10">
        <v>90.050991263041794</v>
      </c>
      <c r="K22" s="10">
        <v>77.312682686442983</v>
      </c>
      <c r="L22" s="10">
        <v>74.949255222346082</v>
      </c>
      <c r="M22" s="11">
        <v>61.953354940147769</v>
      </c>
      <c r="N22" s="12">
        <v>26.361741903059055</v>
      </c>
      <c r="Q22" s="13">
        <f t="shared" si="0"/>
        <v>-0.17339598964185032</v>
      </c>
    </row>
    <row r="23" spans="1:17" x14ac:dyDescent="0.35">
      <c r="A23" s="2" t="s">
        <v>107</v>
      </c>
      <c r="B23" s="9" t="s">
        <v>219</v>
      </c>
      <c r="C23" s="10"/>
      <c r="D23" s="10"/>
      <c r="E23" s="10">
        <v>45</v>
      </c>
      <c r="F23" s="10">
        <v>40</v>
      </c>
      <c r="G23" s="10">
        <v>41</v>
      </c>
      <c r="H23" s="10">
        <v>43.819882506127172</v>
      </c>
      <c r="I23" s="10">
        <v>40.890713544180784</v>
      </c>
      <c r="J23" s="10">
        <v>42.49569658610411</v>
      </c>
      <c r="K23" s="10">
        <v>42.05870280859012</v>
      </c>
      <c r="L23" s="10">
        <v>41.536221153563417</v>
      </c>
      <c r="M23" s="11">
        <v>38.01247896926489</v>
      </c>
      <c r="N23" s="12">
        <v>35.367006882730188</v>
      </c>
      <c r="Q23" s="13">
        <f t="shared" si="0"/>
        <v>-8.4835405976651401E-2</v>
      </c>
    </row>
    <row r="24" spans="1:17" x14ac:dyDescent="0.35">
      <c r="A24" s="2" t="s">
        <v>293</v>
      </c>
      <c r="B24" s="9" t="s">
        <v>219</v>
      </c>
      <c r="C24" s="10">
        <v>120</v>
      </c>
      <c r="D24" s="10">
        <v>110</v>
      </c>
      <c r="E24" s="10">
        <v>100</v>
      </c>
      <c r="F24" s="10">
        <v>88</v>
      </c>
      <c r="G24" s="10">
        <v>88</v>
      </c>
      <c r="H24" s="10">
        <v>87.475120721836191</v>
      </c>
      <c r="I24" s="10">
        <v>84.586000485423654</v>
      </c>
      <c r="J24" s="10">
        <v>82.007385444670732</v>
      </c>
      <c r="K24" s="10">
        <v>80.683164296856546</v>
      </c>
      <c r="L24" s="10">
        <v>78.778909949857351</v>
      </c>
      <c r="M24" s="11">
        <v>83.306563885779553</v>
      </c>
      <c r="N24" s="12">
        <v>33.787369696432542</v>
      </c>
      <c r="Q24" s="13">
        <f t="shared" si="0"/>
        <v>5.7472919323255933E-2</v>
      </c>
    </row>
    <row r="25" spans="1:17" x14ac:dyDescent="0.35">
      <c r="A25" s="2" t="s">
        <v>108</v>
      </c>
      <c r="B25" s="9" t="s">
        <v>219</v>
      </c>
      <c r="C25" s="10"/>
      <c r="D25" s="10"/>
      <c r="E25" s="10"/>
      <c r="F25" s="10"/>
      <c r="G25" s="10"/>
      <c r="H25" s="10"/>
      <c r="I25" s="10"/>
      <c r="J25" s="10">
        <v>51.699955754472292</v>
      </c>
      <c r="K25" s="10">
        <v>47.07879189786776</v>
      </c>
      <c r="L25" s="10">
        <v>43.542221446626726</v>
      </c>
      <c r="M25" s="11">
        <v>43.049369511174831</v>
      </c>
      <c r="N25" s="12">
        <v>21.621830195313908</v>
      </c>
      <c r="Q25" s="13">
        <f t="shared" si="0"/>
        <v>-1.1318943294062911E-2</v>
      </c>
    </row>
    <row r="26" spans="1:17" x14ac:dyDescent="0.35">
      <c r="A26" s="2" t="s">
        <v>110</v>
      </c>
      <c r="B26" s="9" t="s">
        <v>220</v>
      </c>
      <c r="C26" s="10"/>
      <c r="D26" s="10"/>
      <c r="E26" s="10"/>
      <c r="F26" s="10"/>
      <c r="G26" s="10"/>
      <c r="H26" s="10"/>
      <c r="I26" s="10"/>
      <c r="J26" s="10">
        <v>43.692915164886273</v>
      </c>
      <c r="K26" s="10">
        <v>45.178077727234779</v>
      </c>
      <c r="L26" s="10">
        <v>46.663363775958729</v>
      </c>
      <c r="M26" s="11">
        <v>40.063245519589515</v>
      </c>
      <c r="N26" s="12">
        <v>30.963693990029167</v>
      </c>
      <c r="Q26" s="13">
        <f t="shared" si="0"/>
        <v>-0.14144111616251798</v>
      </c>
    </row>
    <row r="27" spans="1:17" x14ac:dyDescent="0.35">
      <c r="A27" s="2" t="s">
        <v>111</v>
      </c>
      <c r="B27" s="9" t="s">
        <v>219</v>
      </c>
      <c r="C27" s="10"/>
      <c r="D27" s="10"/>
      <c r="E27" s="10"/>
      <c r="F27" s="10"/>
      <c r="G27" s="10"/>
      <c r="H27" s="10"/>
      <c r="I27" s="10">
        <v>63.856908911539392</v>
      </c>
      <c r="J27" s="10">
        <v>76.172101091493531</v>
      </c>
      <c r="K27" s="10">
        <v>70.747401071551621</v>
      </c>
      <c r="L27" s="10">
        <v>68.191133527380401</v>
      </c>
      <c r="M27" s="11">
        <v>69.808878003777792</v>
      </c>
      <c r="N27" s="12">
        <v>67.507207383396675</v>
      </c>
      <c r="Q27" s="13">
        <f t="shared" si="0"/>
        <v>2.3723677738071824E-2</v>
      </c>
    </row>
    <row r="28" spans="1:17" x14ac:dyDescent="0.35">
      <c r="A28" s="2" t="s">
        <v>294</v>
      </c>
      <c r="B28" s="9" t="s">
        <v>220</v>
      </c>
      <c r="C28" s="10"/>
      <c r="D28" s="10"/>
      <c r="E28" s="10"/>
      <c r="F28" s="10"/>
      <c r="G28" s="10"/>
      <c r="H28" s="10">
        <v>66.416890558152943</v>
      </c>
      <c r="I28" s="10">
        <v>54.100361001563456</v>
      </c>
      <c r="J28" s="10">
        <v>50.822152082600148</v>
      </c>
      <c r="K28" s="10">
        <v>51.212384222826799</v>
      </c>
      <c r="L28" s="10">
        <v>51.428020904022375</v>
      </c>
      <c r="M28" s="11"/>
      <c r="N28" s="12"/>
      <c r="Q28" s="13"/>
    </row>
    <row r="29" spans="1:17" x14ac:dyDescent="0.35">
      <c r="A29" s="2" t="s">
        <v>295</v>
      </c>
      <c r="B29" s="9" t="s">
        <v>219</v>
      </c>
      <c r="C29" s="10"/>
      <c r="D29" s="10"/>
      <c r="E29" s="10"/>
      <c r="F29" s="10"/>
      <c r="G29" s="10"/>
      <c r="H29" s="10">
        <v>80.132127102738949</v>
      </c>
      <c r="I29" s="10">
        <v>70.103147394365081</v>
      </c>
      <c r="J29" s="10">
        <v>73.247713533719335</v>
      </c>
      <c r="K29" s="10">
        <v>55.748169859058812</v>
      </c>
      <c r="L29" s="10">
        <v>54.424763875356483</v>
      </c>
      <c r="M29" s="11"/>
      <c r="N29" s="12"/>
      <c r="Q29" s="13"/>
    </row>
    <row r="30" spans="1:17" x14ac:dyDescent="0.35">
      <c r="A30" s="2" t="s">
        <v>94</v>
      </c>
      <c r="B30" s="9" t="s">
        <v>219</v>
      </c>
      <c r="C30" s="10"/>
      <c r="D30" s="10"/>
      <c r="E30" s="10"/>
      <c r="F30" s="10"/>
      <c r="G30" s="10"/>
      <c r="H30" s="10"/>
      <c r="I30" s="10"/>
      <c r="J30" s="10"/>
      <c r="K30" s="10"/>
      <c r="L30" s="10"/>
      <c r="M30" s="11">
        <v>63.730703989840194</v>
      </c>
      <c r="N30" s="12">
        <v>24.846076095613292</v>
      </c>
      <c r="Q30" s="13"/>
    </row>
    <row r="31" spans="1:17" x14ac:dyDescent="0.35">
      <c r="A31" s="2" t="s">
        <v>99</v>
      </c>
      <c r="B31" s="9" t="s">
        <v>219</v>
      </c>
      <c r="C31" s="10"/>
      <c r="D31" s="10"/>
      <c r="E31" s="10"/>
      <c r="F31" s="10"/>
      <c r="G31" s="10"/>
      <c r="H31" s="10"/>
      <c r="I31" s="10"/>
      <c r="J31" s="10"/>
      <c r="K31" s="10"/>
      <c r="L31" s="10"/>
      <c r="M31" s="11">
        <v>51.099565938406656</v>
      </c>
      <c r="N31" s="12">
        <v>19.757492266797229</v>
      </c>
      <c r="Q31" s="13" t="e">
        <f t="shared" si="0"/>
        <v>#DIV/0!</v>
      </c>
    </row>
    <row r="32" spans="1:17" x14ac:dyDescent="0.35">
      <c r="A32" s="2" t="s">
        <v>296</v>
      </c>
      <c r="B32" s="9" t="s">
        <v>220</v>
      </c>
      <c r="C32" s="10"/>
      <c r="D32" s="10"/>
      <c r="E32" s="10"/>
      <c r="F32" s="10"/>
      <c r="G32" s="10"/>
      <c r="H32" s="10"/>
      <c r="I32" s="10"/>
      <c r="J32" s="10"/>
      <c r="K32" s="10"/>
      <c r="L32" s="10"/>
      <c r="M32" s="11">
        <v>63.345673423231197</v>
      </c>
      <c r="N32" s="12">
        <v>44.851965912332702</v>
      </c>
      <c r="Q32" s="13" t="e">
        <f t="shared" si="0"/>
        <v>#DIV/0!</v>
      </c>
    </row>
    <row r="33" spans="1:17" x14ac:dyDescent="0.35">
      <c r="A33" s="2" t="s">
        <v>297</v>
      </c>
      <c r="B33" s="9" t="s">
        <v>220</v>
      </c>
      <c r="C33" s="10"/>
      <c r="D33" s="10"/>
      <c r="E33" s="10"/>
      <c r="F33" s="10"/>
      <c r="G33" s="10"/>
      <c r="H33" s="10"/>
      <c r="I33" s="10"/>
      <c r="J33" s="10"/>
      <c r="K33" s="10"/>
      <c r="L33" s="10"/>
      <c r="M33" s="11">
        <v>62.349816510107722</v>
      </c>
      <c r="N33" s="12">
        <v>51.765222900154676</v>
      </c>
      <c r="Q33" s="13" t="e">
        <f t="shared" si="0"/>
        <v>#DIV/0!</v>
      </c>
    </row>
    <row r="34" spans="1:17" x14ac:dyDescent="0.35">
      <c r="A34" s="2" t="s">
        <v>99</v>
      </c>
      <c r="B34" s="9"/>
      <c r="C34" s="10"/>
      <c r="D34" s="10"/>
      <c r="E34" s="10"/>
      <c r="F34" s="10"/>
      <c r="G34" s="10"/>
      <c r="H34" s="10"/>
      <c r="I34" s="10"/>
      <c r="J34" s="10"/>
      <c r="K34" s="10"/>
      <c r="L34" s="10"/>
      <c r="M34" s="11"/>
      <c r="N34" s="12">
        <v>19.757492266797229</v>
      </c>
      <c r="Q34" s="13" t="e">
        <f t="shared" si="0"/>
        <v>#DIV/0!</v>
      </c>
    </row>
    <row r="35" spans="1:17" x14ac:dyDescent="0.35">
      <c r="A35" s="2" t="s">
        <v>112</v>
      </c>
      <c r="B35" s="9"/>
      <c r="C35" s="10"/>
      <c r="D35" s="10"/>
      <c r="E35" s="10"/>
      <c r="F35" s="10"/>
      <c r="G35" s="10"/>
      <c r="H35" s="10"/>
      <c r="I35" s="10"/>
      <c r="J35" s="10"/>
      <c r="K35" s="10"/>
      <c r="L35" s="10"/>
      <c r="M35" s="11"/>
      <c r="N35" s="12">
        <v>36.857959730603163</v>
      </c>
      <c r="Q35" s="13" t="e">
        <f t="shared" si="0"/>
        <v>#DIV/0!</v>
      </c>
    </row>
    <row r="36" spans="1:17" x14ac:dyDescent="0.35">
      <c r="A36" s="2" t="s">
        <v>298</v>
      </c>
      <c r="B36" s="3"/>
      <c r="C36" s="10"/>
      <c r="D36" s="10"/>
      <c r="E36" s="10"/>
      <c r="F36" s="10"/>
      <c r="G36" s="10"/>
      <c r="H36" s="10"/>
      <c r="I36" s="10"/>
      <c r="J36" s="10"/>
      <c r="K36" s="10"/>
      <c r="L36" s="10"/>
      <c r="M36" s="11"/>
      <c r="N36" s="12">
        <v>75.906017141350219</v>
      </c>
      <c r="Q36" s="13" t="e">
        <f t="shared" si="0"/>
        <v>#DIV/0!</v>
      </c>
    </row>
    <row r="37" spans="1:17" x14ac:dyDescent="0.35">
      <c r="C37" s="10"/>
      <c r="D37" s="10"/>
      <c r="E37" s="10"/>
      <c r="F37" s="10"/>
      <c r="G37" s="10"/>
      <c r="H37" s="10"/>
      <c r="I37" s="10"/>
      <c r="J37" s="10"/>
      <c r="K37" s="10"/>
      <c r="L37" s="10"/>
    </row>
    <row r="38" spans="1:17" x14ac:dyDescent="0.35">
      <c r="A38" s="1" t="s">
        <v>299</v>
      </c>
      <c r="C38" s="10"/>
      <c r="D38" s="10"/>
      <c r="E38" s="10"/>
      <c r="F38" s="10"/>
      <c r="G38" s="10"/>
      <c r="H38" s="10"/>
      <c r="I38" s="10"/>
      <c r="J38" s="10"/>
      <c r="K38" s="10"/>
      <c r="L38" s="10"/>
    </row>
    <row r="39" spans="1:17" x14ac:dyDescent="0.35">
      <c r="A39" s="1" t="s">
        <v>300</v>
      </c>
      <c r="B39" s="14"/>
      <c r="C39" s="15"/>
      <c r="D39" s="15">
        <v>99</v>
      </c>
      <c r="E39" s="15">
        <v>86</v>
      </c>
      <c r="F39" s="15">
        <v>86</v>
      </c>
      <c r="G39" s="15">
        <v>77.932651290480436</v>
      </c>
      <c r="H39" s="15">
        <v>71.59819145362907</v>
      </c>
      <c r="I39" s="15">
        <v>68.706716636983757</v>
      </c>
      <c r="J39" s="15">
        <v>67.180130040253843</v>
      </c>
      <c r="K39" s="15">
        <v>61.272419921861555</v>
      </c>
      <c r="L39" s="15">
        <v>62.57480009920355</v>
      </c>
      <c r="M39" s="11">
        <v>50.35406512660861</v>
      </c>
      <c r="N39" s="12">
        <v>32.800847737934305</v>
      </c>
    </row>
    <row r="40" spans="1:17" x14ac:dyDescent="0.35">
      <c r="A40" s="1" t="s">
        <v>86</v>
      </c>
      <c r="B40" s="14"/>
      <c r="C40" s="15">
        <v>109</v>
      </c>
      <c r="D40" s="15">
        <v>103</v>
      </c>
      <c r="E40" s="15">
        <v>91</v>
      </c>
      <c r="F40" s="15">
        <v>94.405010849886779</v>
      </c>
      <c r="G40" s="15">
        <v>88</v>
      </c>
      <c r="H40" s="15">
        <v>81</v>
      </c>
      <c r="I40" s="15">
        <v>73.117816107275104</v>
      </c>
      <c r="J40" s="15">
        <v>63.683220848768329</v>
      </c>
      <c r="K40" s="15">
        <v>62.141947087867351</v>
      </c>
      <c r="L40" s="15">
        <v>61.604175018725101</v>
      </c>
      <c r="M40" s="11">
        <v>56.25045631715264</v>
      </c>
      <c r="N40" s="12">
        <v>36.447409633254509</v>
      </c>
    </row>
    <row r="41" spans="1:17" x14ac:dyDescent="0.35">
      <c r="A41" s="1" t="s">
        <v>301</v>
      </c>
      <c r="B41" s="14"/>
      <c r="C41" s="15">
        <v>100</v>
      </c>
      <c r="D41" s="15">
        <v>94</v>
      </c>
      <c r="E41" s="15">
        <v>87</v>
      </c>
      <c r="F41" s="15">
        <v>84</v>
      </c>
      <c r="G41" s="15">
        <v>81</v>
      </c>
      <c r="H41" s="15">
        <v>74</v>
      </c>
      <c r="I41" s="15">
        <v>71.628370016827702</v>
      </c>
      <c r="J41" s="15">
        <v>68.762277025663025</v>
      </c>
      <c r="K41" s="15">
        <v>64.179508079229294</v>
      </c>
      <c r="L41" s="15">
        <v>64.28261307843583</v>
      </c>
      <c r="M41" s="11">
        <v>60.185244985570939</v>
      </c>
      <c r="N41" s="12">
        <v>38.75803036408557</v>
      </c>
    </row>
  </sheetData>
  <pageMargins left="0.7" right="0.7" top="0.75" bottom="0.75" header="0.3" footer="0.3"/>
  <pageSetup paperSize="9" orientation="portrait" horizontalDpi="300" verticalDpi="300"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7F00AC-2F81-4E62-9705-4DCD4B754416}">
  <dimension ref="A2:Q41"/>
  <sheetViews>
    <sheetView workbookViewId="0">
      <pane xSplit="1" topLeftCell="B1" activePane="topRight" state="frozen"/>
      <selection activeCell="Q27" sqref="Q27"/>
      <selection pane="topRight" activeCell="E44" sqref="E44"/>
    </sheetView>
  </sheetViews>
  <sheetFormatPr defaultColWidth="10.1796875" defaultRowHeight="14.5" x14ac:dyDescent="0.35"/>
  <cols>
    <col min="1" max="1" width="51.453125" customWidth="1"/>
    <col min="3" max="4" width="10.1796875" customWidth="1"/>
    <col min="5" max="12" width="14" customWidth="1"/>
  </cols>
  <sheetData>
    <row r="2" spans="1:17" ht="26" x14ac:dyDescent="0.6">
      <c r="A2" s="5" t="s">
        <v>302</v>
      </c>
    </row>
    <row r="3" spans="1:17" x14ac:dyDescent="0.35">
      <c r="C3" t="s">
        <v>269</v>
      </c>
      <c r="D3" t="s">
        <v>270</v>
      </c>
      <c r="E3" t="s">
        <v>271</v>
      </c>
      <c r="F3" t="s">
        <v>272</v>
      </c>
      <c r="G3" t="s">
        <v>273</v>
      </c>
      <c r="H3" t="s">
        <v>274</v>
      </c>
      <c r="I3" t="s">
        <v>275</v>
      </c>
      <c r="J3" t="s">
        <v>276</v>
      </c>
      <c r="K3" t="s">
        <v>277</v>
      </c>
      <c r="L3" t="s">
        <v>278</v>
      </c>
      <c r="M3" s="7" t="s">
        <v>200</v>
      </c>
      <c r="N3" s="8" t="s">
        <v>218</v>
      </c>
      <c r="Q3" t="s">
        <v>279</v>
      </c>
    </row>
    <row r="4" spans="1:17" x14ac:dyDescent="0.35">
      <c r="A4" s="2" t="s">
        <v>91</v>
      </c>
      <c r="B4" s="9" t="s">
        <v>219</v>
      </c>
      <c r="C4" s="10">
        <v>102</v>
      </c>
      <c r="D4" s="10">
        <v>91</v>
      </c>
      <c r="E4" s="10">
        <v>84</v>
      </c>
      <c r="F4" s="10">
        <v>83</v>
      </c>
      <c r="G4" s="10">
        <v>86</v>
      </c>
      <c r="H4" s="10">
        <v>86.399742274951407</v>
      </c>
      <c r="I4" s="10">
        <v>84.86048746302248</v>
      </c>
      <c r="J4" s="10">
        <v>83.578664150045071</v>
      </c>
      <c r="K4" s="10">
        <v>81.909149729380005</v>
      </c>
      <c r="L4" s="10">
        <v>82.663972990186352</v>
      </c>
      <c r="M4" s="11">
        <v>80.693544079276279</v>
      </c>
      <c r="N4" s="12">
        <v>65.236046978755581</v>
      </c>
      <c r="Q4" s="13">
        <f>M4/L4-1</f>
        <v>-2.3836610310806083E-2</v>
      </c>
    </row>
    <row r="5" spans="1:17" x14ac:dyDescent="0.35">
      <c r="A5" s="2" t="s">
        <v>280</v>
      </c>
      <c r="B5" s="9" t="s">
        <v>219</v>
      </c>
      <c r="C5" s="10"/>
      <c r="D5" s="10"/>
      <c r="E5" s="10"/>
      <c r="F5" s="10"/>
      <c r="G5" s="10"/>
      <c r="H5" s="10">
        <v>73.118740038148985</v>
      </c>
      <c r="I5" s="10">
        <v>65.560273836586461</v>
      </c>
      <c r="J5" s="10">
        <v>72.579478388084326</v>
      </c>
      <c r="K5" s="10">
        <v>66.559465504318169</v>
      </c>
      <c r="L5" s="10">
        <v>62.511243355883053</v>
      </c>
      <c r="M5" s="11"/>
      <c r="N5" s="12" t="s">
        <v>123</v>
      </c>
      <c r="Q5" s="13"/>
    </row>
    <row r="6" spans="1:17" x14ac:dyDescent="0.35">
      <c r="A6" s="2" t="s">
        <v>93</v>
      </c>
      <c r="B6" s="9" t="s">
        <v>219</v>
      </c>
      <c r="C6" s="10"/>
      <c r="D6" s="10">
        <v>90</v>
      </c>
      <c r="E6" s="10">
        <v>81</v>
      </c>
      <c r="F6" s="10">
        <v>79</v>
      </c>
      <c r="G6" s="10">
        <v>76</v>
      </c>
      <c r="H6" s="10">
        <v>73.658275741632494</v>
      </c>
      <c r="I6" s="10">
        <v>72.227944979489948</v>
      </c>
      <c r="J6" s="10">
        <v>74.749353501037632</v>
      </c>
      <c r="K6" s="10">
        <v>63.750304135107541</v>
      </c>
      <c r="L6" s="10">
        <v>63.910345113311507</v>
      </c>
      <c r="M6" s="11">
        <v>59.400482849793029</v>
      </c>
      <c r="N6" s="12">
        <v>53.396870892292867</v>
      </c>
      <c r="Q6" s="13">
        <f t="shared" ref="Q6:Q28" si="0">M6/L6-1</f>
        <v>-7.0565450014744902E-2</v>
      </c>
    </row>
    <row r="7" spans="1:17" x14ac:dyDescent="0.35">
      <c r="A7" s="2" t="s">
        <v>281</v>
      </c>
      <c r="B7" s="9" t="s">
        <v>219</v>
      </c>
      <c r="C7" s="10"/>
      <c r="D7" s="10">
        <v>104</v>
      </c>
      <c r="E7" s="10">
        <v>93</v>
      </c>
      <c r="F7" s="10">
        <v>92</v>
      </c>
      <c r="G7" s="10">
        <v>84</v>
      </c>
      <c r="H7" s="10">
        <v>80.219478281347008</v>
      </c>
      <c r="I7" s="10">
        <v>79.86413746226799</v>
      </c>
      <c r="J7" s="10">
        <v>83.710953008443653</v>
      </c>
      <c r="K7" s="10">
        <v>63.827434479170194</v>
      </c>
      <c r="L7" s="10">
        <v>63.874557444546248</v>
      </c>
      <c r="M7" s="11"/>
      <c r="N7" s="12" t="s">
        <v>123</v>
      </c>
      <c r="Q7" s="13"/>
    </row>
    <row r="8" spans="1:17" x14ac:dyDescent="0.35">
      <c r="A8" s="2" t="s">
        <v>95</v>
      </c>
      <c r="B8" s="9" t="s">
        <v>220</v>
      </c>
      <c r="C8" s="10">
        <v>119</v>
      </c>
      <c r="D8" s="10">
        <v>114</v>
      </c>
      <c r="E8" s="10">
        <v>115</v>
      </c>
      <c r="F8" s="10">
        <v>105</v>
      </c>
      <c r="G8" s="10">
        <v>100</v>
      </c>
      <c r="H8" s="10">
        <v>89.155996159754238</v>
      </c>
      <c r="I8" s="10">
        <v>81.911862499495555</v>
      </c>
      <c r="J8" s="10">
        <v>69.785081237041197</v>
      </c>
      <c r="K8" s="10">
        <v>71.195253292041201</v>
      </c>
      <c r="L8" s="10">
        <v>72.620423996448324</v>
      </c>
      <c r="M8" s="11">
        <v>70.08081899472684</v>
      </c>
      <c r="N8" s="12">
        <v>54.952259033433307</v>
      </c>
      <c r="Q8" s="13">
        <f t="shared" si="0"/>
        <v>-3.4970947041643385E-2</v>
      </c>
    </row>
    <row r="9" spans="1:17" x14ac:dyDescent="0.35">
      <c r="A9" s="2" t="s">
        <v>96</v>
      </c>
      <c r="B9" s="9" t="s">
        <v>219</v>
      </c>
      <c r="C9" s="10">
        <v>103</v>
      </c>
      <c r="D9" s="10">
        <v>102</v>
      </c>
      <c r="E9" s="10">
        <v>98</v>
      </c>
      <c r="F9" s="10">
        <v>96</v>
      </c>
      <c r="G9" s="10">
        <v>95</v>
      </c>
      <c r="H9" s="10">
        <v>90.995371206284531</v>
      </c>
      <c r="I9" s="10">
        <v>81.038131655693007</v>
      </c>
      <c r="J9" s="10">
        <v>80.534808316261945</v>
      </c>
      <c r="K9" s="10">
        <v>75.688284599219458</v>
      </c>
      <c r="L9" s="10">
        <v>79.260207263875841</v>
      </c>
      <c r="M9" s="11">
        <v>72.76493790384194</v>
      </c>
      <c r="N9" s="12">
        <v>65.64035415306634</v>
      </c>
      <c r="Q9" s="13">
        <f t="shared" si="0"/>
        <v>-8.1948679977704608E-2</v>
      </c>
    </row>
    <row r="10" spans="1:17" x14ac:dyDescent="0.35">
      <c r="A10" s="2" t="s">
        <v>282</v>
      </c>
      <c r="B10" s="9" t="s">
        <v>219</v>
      </c>
      <c r="C10" s="10">
        <v>88</v>
      </c>
      <c r="D10" s="10">
        <v>89</v>
      </c>
      <c r="E10" s="10">
        <v>67</v>
      </c>
      <c r="F10" s="10">
        <v>69</v>
      </c>
      <c r="G10" s="10">
        <v>70</v>
      </c>
      <c r="H10" s="10">
        <v>71.563331451260368</v>
      </c>
      <c r="I10" s="10">
        <v>71.245362831373185</v>
      </c>
      <c r="J10" s="10">
        <v>72.481733764858902</v>
      </c>
      <c r="K10" s="10">
        <v>71.493417706065486</v>
      </c>
      <c r="L10" s="10">
        <v>66.574195780006917</v>
      </c>
      <c r="M10" s="11">
        <v>70.591104238305491</v>
      </c>
      <c r="N10" s="12">
        <v>63.508067633833193</v>
      </c>
      <c r="Q10" s="13">
        <f t="shared" si="0"/>
        <v>6.0337318554659847E-2</v>
      </c>
    </row>
    <row r="11" spans="1:17" x14ac:dyDescent="0.35">
      <c r="A11" s="2" t="s">
        <v>283</v>
      </c>
      <c r="B11" s="9" t="s">
        <v>219</v>
      </c>
      <c r="C11" s="10"/>
      <c r="D11" s="10"/>
      <c r="E11" s="10"/>
      <c r="F11" s="10"/>
      <c r="G11" s="10"/>
      <c r="H11" s="10">
        <v>83.03433334258753</v>
      </c>
      <c r="I11" s="10">
        <v>104.11432794430203</v>
      </c>
      <c r="J11" s="10">
        <v>106.0041641070645</v>
      </c>
      <c r="K11" s="10">
        <v>78.686090390522168</v>
      </c>
      <c r="L11" s="10">
        <v>82.874270281628355</v>
      </c>
      <c r="M11" s="11"/>
      <c r="N11" s="12" t="s">
        <v>123</v>
      </c>
      <c r="Q11" s="13"/>
    </row>
    <row r="12" spans="1:17" x14ac:dyDescent="0.35">
      <c r="A12" s="2" t="s">
        <v>284</v>
      </c>
      <c r="B12" s="9" t="s">
        <v>219</v>
      </c>
      <c r="C12" s="10"/>
      <c r="D12" s="10"/>
      <c r="E12" s="10"/>
      <c r="F12" s="10"/>
      <c r="G12" s="10"/>
      <c r="H12" s="10">
        <v>72.34865751494398</v>
      </c>
      <c r="I12" s="10">
        <v>83.353606172119811</v>
      </c>
      <c r="J12" s="10">
        <v>82.211210772222486</v>
      </c>
      <c r="K12" s="10">
        <v>73.794971526886769</v>
      </c>
      <c r="L12" s="10">
        <v>65.102320554904111</v>
      </c>
      <c r="M12" s="11">
        <v>65.827640958573554</v>
      </c>
      <c r="N12" s="12">
        <v>48.835720422890986</v>
      </c>
      <c r="Q12" s="13">
        <f t="shared" si="0"/>
        <v>1.1141237324370667E-2</v>
      </c>
    </row>
    <row r="13" spans="1:17" x14ac:dyDescent="0.35">
      <c r="A13" s="2" t="s">
        <v>285</v>
      </c>
      <c r="B13" s="9" t="s">
        <v>221</v>
      </c>
      <c r="C13" s="10"/>
      <c r="D13" s="10">
        <v>104</v>
      </c>
      <c r="E13" s="10">
        <v>94</v>
      </c>
      <c r="F13" s="10">
        <v>90</v>
      </c>
      <c r="G13" s="10">
        <v>66</v>
      </c>
      <c r="H13" s="10">
        <v>67.900000000000006</v>
      </c>
      <c r="I13" s="10">
        <v>67</v>
      </c>
      <c r="J13" s="10">
        <v>81</v>
      </c>
      <c r="K13" s="10">
        <v>82.516942076545163</v>
      </c>
      <c r="L13" s="10">
        <v>88.157690366170925</v>
      </c>
      <c r="M13" s="11"/>
      <c r="N13" s="12" t="s">
        <v>123</v>
      </c>
      <c r="Q13" s="13"/>
    </row>
    <row r="14" spans="1:17" x14ac:dyDescent="0.35">
      <c r="A14" s="2" t="s">
        <v>286</v>
      </c>
      <c r="B14" s="9" t="s">
        <v>287</v>
      </c>
      <c r="C14" s="10"/>
      <c r="D14" s="10"/>
      <c r="E14" s="10"/>
      <c r="F14" s="10"/>
      <c r="G14" s="10"/>
      <c r="H14" s="10">
        <v>47.69775556340516</v>
      </c>
      <c r="I14" s="10">
        <v>47.514163899682096</v>
      </c>
      <c r="J14" s="10">
        <v>48.12051987996999</v>
      </c>
      <c r="K14" s="10">
        <v>44.305779444861216</v>
      </c>
      <c r="L14" s="10">
        <v>45.710412603150779</v>
      </c>
      <c r="M14" s="11"/>
      <c r="N14" s="12" t="s">
        <v>123</v>
      </c>
      <c r="Q14" s="13"/>
    </row>
    <row r="15" spans="1:17" x14ac:dyDescent="0.35">
      <c r="A15" s="2" t="s">
        <v>100</v>
      </c>
      <c r="B15" s="9" t="s">
        <v>221</v>
      </c>
      <c r="C15" s="10"/>
      <c r="D15" s="10"/>
      <c r="E15" s="10"/>
      <c r="F15" s="10"/>
      <c r="G15" s="10"/>
      <c r="H15" s="10">
        <v>68.629549549549537</v>
      </c>
      <c r="I15" s="10">
        <v>64.196956956956953</v>
      </c>
      <c r="J15" s="10">
        <v>68.971675719171174</v>
      </c>
      <c r="K15" s="10">
        <v>68.192838463085891</v>
      </c>
      <c r="L15" s="10">
        <v>66.045895958415599</v>
      </c>
      <c r="M15" s="11">
        <v>58.494189799870888</v>
      </c>
      <c r="N15" s="12">
        <v>45.332633957391863</v>
      </c>
      <c r="Q15" s="13">
        <f t="shared" si="0"/>
        <v>-0.11434027881610509</v>
      </c>
    </row>
    <row r="16" spans="1:17" x14ac:dyDescent="0.35">
      <c r="A16" s="2" t="s">
        <v>288</v>
      </c>
      <c r="B16" s="9" t="s">
        <v>219</v>
      </c>
      <c r="C16" s="10"/>
      <c r="D16" s="10"/>
      <c r="E16" s="10"/>
      <c r="F16" s="10"/>
      <c r="G16" s="10"/>
      <c r="H16" s="10">
        <v>104.35564154849983</v>
      </c>
      <c r="I16" s="10">
        <v>91.579374558505535</v>
      </c>
      <c r="J16" s="10">
        <v>103.01732673267327</v>
      </c>
      <c r="K16" s="10">
        <v>103.11489644003476</v>
      </c>
      <c r="L16" s="10">
        <v>112.57153046745341</v>
      </c>
      <c r="M16" s="11">
        <v>123.00448547153816</v>
      </c>
      <c r="N16" s="12">
        <v>108.17474084263677</v>
      </c>
      <c r="Q16" s="13">
        <f t="shared" si="0"/>
        <v>9.2678450410702329E-2</v>
      </c>
    </row>
    <row r="17" spans="1:17" x14ac:dyDescent="0.35">
      <c r="A17" s="2" t="s">
        <v>101</v>
      </c>
      <c r="B17" s="9" t="s">
        <v>219</v>
      </c>
      <c r="C17" s="10"/>
      <c r="D17" s="10"/>
      <c r="E17" s="10"/>
      <c r="F17" s="10"/>
      <c r="G17" s="10"/>
      <c r="H17" s="10">
        <v>70.083728086720001</v>
      </c>
      <c r="I17" s="10">
        <v>69.425533521859023</v>
      </c>
      <c r="J17" s="10">
        <v>71.304029684335433</v>
      </c>
      <c r="K17" s="10">
        <v>66.419300684949064</v>
      </c>
      <c r="L17" s="10">
        <v>67.339907350200349</v>
      </c>
      <c r="M17" s="11">
        <v>61.700890820206403</v>
      </c>
      <c r="N17" s="12">
        <v>50.076620117207646</v>
      </c>
      <c r="Q17" s="13">
        <f t="shared" si="0"/>
        <v>-8.3739594423085761E-2</v>
      </c>
    </row>
    <row r="18" spans="1:17" x14ac:dyDescent="0.35">
      <c r="A18" s="2" t="s">
        <v>289</v>
      </c>
      <c r="B18" s="9" t="s">
        <v>219</v>
      </c>
      <c r="C18" s="10"/>
      <c r="D18" s="10"/>
      <c r="E18" s="10"/>
      <c r="F18" s="10"/>
      <c r="G18" s="10"/>
      <c r="H18" s="10">
        <v>60.95332291418692</v>
      </c>
      <c r="I18" s="10">
        <v>63.882310566463445</v>
      </c>
      <c r="J18" s="10">
        <v>71.58607356857523</v>
      </c>
      <c r="K18" s="10">
        <v>72.082534398579682</v>
      </c>
      <c r="L18" s="10">
        <v>74.265488291835794</v>
      </c>
      <c r="M18" s="11"/>
      <c r="N18" s="12" t="s">
        <v>123</v>
      </c>
      <c r="Q18" s="13"/>
    </row>
    <row r="19" spans="1:17" s="2" customFormat="1" x14ac:dyDescent="0.35">
      <c r="A19" s="2" t="s">
        <v>290</v>
      </c>
      <c r="B19" s="9" t="s">
        <v>221</v>
      </c>
      <c r="C19" s="16"/>
      <c r="D19" s="16"/>
      <c r="E19" s="16"/>
      <c r="F19" s="10"/>
      <c r="G19" s="10"/>
      <c r="H19" s="10">
        <v>86.603880198185152</v>
      </c>
      <c r="I19" s="10">
        <v>79.053415353782782</v>
      </c>
      <c r="J19" s="10">
        <v>86.111525762122369</v>
      </c>
      <c r="K19" s="10">
        <v>81.077387986313823</v>
      </c>
      <c r="L19" s="10">
        <v>82.02428559244315</v>
      </c>
      <c r="M19" s="11"/>
      <c r="N19" s="12" t="s">
        <v>123</v>
      </c>
      <c r="Q19" s="13"/>
    </row>
    <row r="20" spans="1:17" x14ac:dyDescent="0.35">
      <c r="A20" s="2" t="s">
        <v>291</v>
      </c>
      <c r="B20" s="9" t="s">
        <v>220</v>
      </c>
      <c r="C20" s="10">
        <v>101</v>
      </c>
      <c r="D20" s="10">
        <v>88</v>
      </c>
      <c r="E20" s="10">
        <v>96</v>
      </c>
      <c r="F20" s="10">
        <v>92</v>
      </c>
      <c r="G20" s="10">
        <v>87</v>
      </c>
      <c r="H20" s="10">
        <v>82.20018129794154</v>
      </c>
      <c r="I20" s="10">
        <v>86.329690462061549</v>
      </c>
      <c r="J20" s="10">
        <v>77.82145146028131</v>
      </c>
      <c r="K20" s="10">
        <v>74.629986367500138</v>
      </c>
      <c r="L20" s="10">
        <v>70.649915638883101</v>
      </c>
      <c r="M20" s="11"/>
      <c r="N20" s="12" t="s">
        <v>123</v>
      </c>
      <c r="Q20" s="13"/>
    </row>
    <row r="21" spans="1:17" x14ac:dyDescent="0.35">
      <c r="A21" s="2" t="s">
        <v>103</v>
      </c>
      <c r="B21" s="9" t="s">
        <v>292</v>
      </c>
      <c r="C21" s="10"/>
      <c r="D21" s="10"/>
      <c r="E21" s="10"/>
      <c r="F21" s="10"/>
      <c r="G21" s="10"/>
      <c r="H21" s="10"/>
      <c r="I21" s="10">
        <v>57.434375048418836</v>
      </c>
      <c r="J21" s="10">
        <v>50.132764637456368</v>
      </c>
      <c r="K21" s="10">
        <v>51.387789508143051</v>
      </c>
      <c r="L21" s="10">
        <v>52.861436026633072</v>
      </c>
      <c r="M21" s="11">
        <v>50.092730035786069</v>
      </c>
      <c r="N21" s="12">
        <v>42.272306743992509</v>
      </c>
      <c r="Q21" s="13">
        <f t="shared" si="0"/>
        <v>-5.2376670006695436E-2</v>
      </c>
    </row>
    <row r="22" spans="1:17" x14ac:dyDescent="0.35">
      <c r="A22" s="2" t="s">
        <v>104</v>
      </c>
      <c r="B22" s="9" t="s">
        <v>221</v>
      </c>
      <c r="C22" s="10"/>
      <c r="D22" s="10"/>
      <c r="E22" s="10"/>
      <c r="F22" s="10"/>
      <c r="G22" s="10"/>
      <c r="H22" s="10">
        <v>86.87490436607213</v>
      </c>
      <c r="I22" s="10">
        <v>65.173212319896379</v>
      </c>
      <c r="J22" s="10">
        <v>69.455993605310013</v>
      </c>
      <c r="K22" s="10">
        <v>75.721132532064203</v>
      </c>
      <c r="L22" s="10">
        <v>81.657988222957158</v>
      </c>
      <c r="M22" s="11">
        <v>86.660308139065904</v>
      </c>
      <c r="N22" s="12">
        <v>79.860911026861331</v>
      </c>
      <c r="Q22" s="13">
        <f t="shared" si="0"/>
        <v>6.1259406764351265E-2</v>
      </c>
    </row>
    <row r="23" spans="1:17" x14ac:dyDescent="0.35">
      <c r="A23" s="2" t="s">
        <v>105</v>
      </c>
      <c r="B23" s="9" t="s">
        <v>219</v>
      </c>
      <c r="C23" s="10"/>
      <c r="D23" s="10">
        <v>144</v>
      </c>
      <c r="E23" s="10">
        <v>114</v>
      </c>
      <c r="F23" s="10">
        <v>93</v>
      </c>
      <c r="G23" s="10">
        <v>87</v>
      </c>
      <c r="H23" s="10">
        <v>96.840670505087388</v>
      </c>
      <c r="I23" s="10">
        <v>98.122351946627646</v>
      </c>
      <c r="J23" s="10">
        <v>107.20356102743071</v>
      </c>
      <c r="K23" s="10">
        <v>92.890669267961655</v>
      </c>
      <c r="L23" s="10">
        <v>91.401530758958643</v>
      </c>
      <c r="M23" s="11">
        <v>76.485623382898481</v>
      </c>
      <c r="N23" s="12">
        <v>59.452017675114554</v>
      </c>
      <c r="Q23" s="13">
        <f t="shared" si="0"/>
        <v>-0.16319100185965096</v>
      </c>
    </row>
    <row r="24" spans="1:17" x14ac:dyDescent="0.35">
      <c r="A24" s="2" t="s">
        <v>107</v>
      </c>
      <c r="B24" s="9" t="s">
        <v>219</v>
      </c>
      <c r="C24" s="10"/>
      <c r="D24" s="10"/>
      <c r="E24" s="10">
        <v>60</v>
      </c>
      <c r="F24" s="10">
        <v>57</v>
      </c>
      <c r="G24" s="10">
        <v>59</v>
      </c>
      <c r="H24" s="10">
        <v>59.480553028720884</v>
      </c>
      <c r="I24" s="10">
        <v>56.168052065097484</v>
      </c>
      <c r="J24" s="10">
        <v>59.64276210493162</v>
      </c>
      <c r="K24" s="10">
        <v>59.417187718056788</v>
      </c>
      <c r="L24" s="10">
        <v>58.092056133708439</v>
      </c>
      <c r="M24" s="11">
        <v>55.239691188008429</v>
      </c>
      <c r="N24" s="12">
        <v>48.093657956251512</v>
      </c>
      <c r="Q24" s="13">
        <f t="shared" si="0"/>
        <v>-4.9100774452445317E-2</v>
      </c>
    </row>
    <row r="25" spans="1:17" x14ac:dyDescent="0.35">
      <c r="A25" s="2" t="s">
        <v>293</v>
      </c>
      <c r="B25" s="9" t="s">
        <v>219</v>
      </c>
      <c r="C25" s="10">
        <v>133</v>
      </c>
      <c r="D25" s="10">
        <v>121</v>
      </c>
      <c r="E25" s="10">
        <v>109</v>
      </c>
      <c r="F25" s="10">
        <v>97</v>
      </c>
      <c r="G25" s="10">
        <v>99</v>
      </c>
      <c r="H25" s="10">
        <v>99.52458576310508</v>
      </c>
      <c r="I25" s="10">
        <v>96.238336315628686</v>
      </c>
      <c r="J25" s="10">
        <v>95.256148306332193</v>
      </c>
      <c r="K25" s="10">
        <v>95.077145480989344</v>
      </c>
      <c r="L25" s="10">
        <v>93.370968752092168</v>
      </c>
      <c r="M25" s="11">
        <v>101.50785804593662</v>
      </c>
      <c r="N25" s="12">
        <v>82.440759113577286</v>
      </c>
      <c r="Q25" s="13">
        <f t="shared" si="0"/>
        <v>8.7145816334503134E-2</v>
      </c>
    </row>
    <row r="26" spans="1:17" x14ac:dyDescent="0.35">
      <c r="A26" s="2" t="s">
        <v>108</v>
      </c>
      <c r="B26" s="9" t="s">
        <v>219</v>
      </c>
      <c r="C26" s="10"/>
      <c r="D26" s="10"/>
      <c r="E26" s="10"/>
      <c r="F26" s="10"/>
      <c r="G26" s="10"/>
      <c r="H26" s="10"/>
      <c r="I26" s="10"/>
      <c r="J26" s="10">
        <v>58.753010512563833</v>
      </c>
      <c r="K26" s="10">
        <v>54.007339179268868</v>
      </c>
      <c r="L26" s="10">
        <v>49.650471601530612</v>
      </c>
      <c r="M26" s="11">
        <v>50.18312751510058</v>
      </c>
      <c r="N26" s="12">
        <v>54.688090133892238</v>
      </c>
      <c r="Q26" s="13">
        <f t="shared" si="0"/>
        <v>1.0728113880665413E-2</v>
      </c>
    </row>
    <row r="27" spans="1:17" x14ac:dyDescent="0.35">
      <c r="A27" s="2" t="s">
        <v>110</v>
      </c>
      <c r="B27" s="9" t="s">
        <v>220</v>
      </c>
      <c r="C27" s="10"/>
      <c r="D27" s="10"/>
      <c r="E27" s="10"/>
      <c r="F27" s="10"/>
      <c r="G27" s="10"/>
      <c r="H27" s="10"/>
      <c r="I27" s="10"/>
      <c r="J27" s="10">
        <v>31.685272337747893</v>
      </c>
      <c r="K27" s="10">
        <v>35.314491230744657</v>
      </c>
      <c r="L27" s="10">
        <v>37.419926266021996</v>
      </c>
      <c r="M27" s="11">
        <v>33.642847626024874</v>
      </c>
      <c r="N27" s="12">
        <v>26.020268663175983</v>
      </c>
      <c r="Q27" s="13">
        <f t="shared" si="0"/>
        <v>-0.100937629142973</v>
      </c>
    </row>
    <row r="28" spans="1:17" x14ac:dyDescent="0.35">
      <c r="A28" s="2" t="s">
        <v>111</v>
      </c>
      <c r="B28" s="9" t="s">
        <v>219</v>
      </c>
      <c r="C28" s="10"/>
      <c r="D28" s="10"/>
      <c r="E28" s="10"/>
      <c r="F28" s="10"/>
      <c r="G28" s="10"/>
      <c r="H28" s="10">
        <v>79.053415353782782</v>
      </c>
      <c r="I28" s="10">
        <v>69.184601054050731</v>
      </c>
      <c r="J28" s="10">
        <v>78.468576843059296</v>
      </c>
      <c r="K28" s="10">
        <v>74.953608751902067</v>
      </c>
      <c r="L28" s="10">
        <v>75.896626634422248</v>
      </c>
      <c r="M28" s="11">
        <v>78.016477435750303</v>
      </c>
      <c r="N28" s="12">
        <v>74.273896212953929</v>
      </c>
      <c r="Q28" s="13">
        <f t="shared" si="0"/>
        <v>2.7930764453325763E-2</v>
      </c>
    </row>
    <row r="29" spans="1:17" x14ac:dyDescent="0.35">
      <c r="A29" s="2" t="s">
        <v>294</v>
      </c>
      <c r="B29" s="9" t="s">
        <v>220</v>
      </c>
      <c r="C29" s="10"/>
      <c r="D29" s="10"/>
      <c r="E29" s="10"/>
      <c r="F29" s="10"/>
      <c r="G29" s="10"/>
      <c r="H29" s="10">
        <v>48.237025011974488</v>
      </c>
      <c r="I29" s="10">
        <v>43.118797916890372</v>
      </c>
      <c r="J29" s="10">
        <v>41.921997773273581</v>
      </c>
      <c r="K29" s="10">
        <v>44.890058522938141</v>
      </c>
      <c r="L29" s="10">
        <v>45.379382797110964</v>
      </c>
      <c r="M29" s="11"/>
      <c r="N29" s="12" t="s">
        <v>123</v>
      </c>
    </row>
    <row r="30" spans="1:17" x14ac:dyDescent="0.35">
      <c r="A30" s="2" t="s">
        <v>295</v>
      </c>
      <c r="B30" s="9" t="s">
        <v>219</v>
      </c>
      <c r="C30" s="10"/>
      <c r="D30" s="10"/>
      <c r="E30" s="10"/>
      <c r="F30" s="10"/>
      <c r="G30" s="10"/>
      <c r="H30" s="10">
        <v>92.90552125982434</v>
      </c>
      <c r="I30" s="10">
        <v>82.649459935327158</v>
      </c>
      <c r="J30" s="10">
        <v>87.199658968713493</v>
      </c>
      <c r="K30" s="10">
        <v>66.169236467718179</v>
      </c>
      <c r="L30" s="10">
        <v>65.154694704472362</v>
      </c>
      <c r="M30" s="11"/>
      <c r="N30" s="12" t="s">
        <v>123</v>
      </c>
    </row>
    <row r="31" spans="1:17" x14ac:dyDescent="0.35">
      <c r="A31" s="2" t="s">
        <v>94</v>
      </c>
      <c r="B31" s="9" t="s">
        <v>219</v>
      </c>
      <c r="C31" s="10"/>
      <c r="D31" s="10"/>
      <c r="E31" s="10"/>
      <c r="F31" s="10"/>
      <c r="G31" s="10"/>
      <c r="H31" s="10"/>
      <c r="I31" s="10"/>
      <c r="J31" s="10"/>
      <c r="K31" s="10"/>
      <c r="L31" s="10"/>
      <c r="M31" s="11">
        <v>78.679881468938518</v>
      </c>
      <c r="N31" s="12">
        <v>54.928512011853108</v>
      </c>
    </row>
    <row r="32" spans="1:17" x14ac:dyDescent="0.35">
      <c r="A32" s="2" t="s">
        <v>99</v>
      </c>
      <c r="B32" s="9" t="s">
        <v>219</v>
      </c>
      <c r="C32" s="10"/>
      <c r="D32" s="10"/>
      <c r="E32" s="10"/>
      <c r="F32" s="10"/>
      <c r="G32" s="10"/>
      <c r="H32" s="10"/>
      <c r="I32" s="10"/>
      <c r="J32" s="10"/>
      <c r="K32" s="10"/>
      <c r="L32" s="10"/>
      <c r="M32" s="11">
        <v>60.572027170077632</v>
      </c>
      <c r="N32" s="12">
        <v>50.032776111503182</v>
      </c>
    </row>
    <row r="33" spans="1:14" x14ac:dyDescent="0.35">
      <c r="A33" s="2" t="s">
        <v>296</v>
      </c>
      <c r="B33" s="9" t="s">
        <v>220</v>
      </c>
      <c r="C33" s="10"/>
      <c r="D33" s="10"/>
      <c r="E33" s="10"/>
      <c r="F33" s="10"/>
      <c r="G33" s="10"/>
      <c r="H33" s="10"/>
      <c r="I33" s="10"/>
      <c r="J33" s="10"/>
      <c r="K33" s="10"/>
      <c r="L33" s="10"/>
      <c r="M33" s="11">
        <v>56.013820302221326</v>
      </c>
      <c r="N33" s="12">
        <v>39.108756243054401</v>
      </c>
    </row>
    <row r="34" spans="1:14" x14ac:dyDescent="0.35">
      <c r="A34" s="2" t="s">
        <v>297</v>
      </c>
      <c r="B34" s="9" t="s">
        <v>220</v>
      </c>
      <c r="C34" s="10"/>
      <c r="D34" s="10"/>
      <c r="E34" s="10"/>
      <c r="F34" s="10"/>
      <c r="G34" s="10"/>
      <c r="H34" s="10"/>
      <c r="I34" s="10"/>
      <c r="J34" s="10"/>
      <c r="K34" s="10"/>
      <c r="L34" s="10"/>
      <c r="M34" s="11">
        <v>56.586553106212435</v>
      </c>
      <c r="N34" s="12">
        <v>47.899362161823646</v>
      </c>
    </row>
    <row r="35" spans="1:14" x14ac:dyDescent="0.35">
      <c r="A35" s="2" t="s">
        <v>99</v>
      </c>
      <c r="C35" s="10"/>
      <c r="D35" s="10"/>
      <c r="E35" s="10"/>
      <c r="F35" s="10"/>
      <c r="G35" s="10"/>
      <c r="H35" s="10"/>
      <c r="I35" s="10"/>
      <c r="J35" s="10"/>
      <c r="K35" s="10"/>
      <c r="L35" s="10"/>
      <c r="M35" s="10"/>
      <c r="N35" s="12">
        <v>50.032776111503182</v>
      </c>
    </row>
    <row r="36" spans="1:14" x14ac:dyDescent="0.35">
      <c r="A36" s="2" t="s">
        <v>112</v>
      </c>
      <c r="C36" s="10"/>
      <c r="D36" s="10"/>
      <c r="E36" s="10"/>
      <c r="F36" s="10"/>
      <c r="G36" s="10"/>
      <c r="H36" s="10"/>
      <c r="I36" s="10"/>
      <c r="J36" s="10"/>
      <c r="K36" s="10"/>
      <c r="L36" s="10"/>
      <c r="M36" s="10"/>
      <c r="N36" s="12">
        <v>65.666383204077789</v>
      </c>
    </row>
    <row r="37" spans="1:14" x14ac:dyDescent="0.35">
      <c r="A37" s="2" t="s">
        <v>109</v>
      </c>
      <c r="C37" s="10"/>
      <c r="D37" s="10"/>
      <c r="E37" s="10"/>
      <c r="F37" s="10"/>
      <c r="G37" s="10"/>
      <c r="H37" s="10"/>
      <c r="I37" s="10"/>
      <c r="J37" s="10"/>
      <c r="K37" s="10"/>
      <c r="L37" s="10"/>
      <c r="M37" s="10"/>
      <c r="N37" s="12" t="s">
        <v>123</v>
      </c>
    </row>
    <row r="38" spans="1:14" x14ac:dyDescent="0.35">
      <c r="A38" s="1" t="s">
        <v>299</v>
      </c>
      <c r="C38" s="10"/>
      <c r="D38" s="10"/>
      <c r="E38" s="10"/>
      <c r="F38" s="10"/>
      <c r="G38" s="10"/>
      <c r="H38" s="10"/>
      <c r="I38" s="10"/>
      <c r="J38" s="10"/>
      <c r="K38" s="10"/>
      <c r="L38" s="10"/>
    </row>
    <row r="39" spans="1:14" x14ac:dyDescent="0.35">
      <c r="A39" s="1" t="s">
        <v>300</v>
      </c>
      <c r="C39" s="15"/>
      <c r="D39" s="15">
        <v>104</v>
      </c>
      <c r="E39" s="15">
        <v>91</v>
      </c>
      <c r="F39" s="15">
        <v>88</v>
      </c>
      <c r="G39" s="15">
        <v>84.216876726098008</v>
      </c>
      <c r="H39" s="15">
        <v>81</v>
      </c>
      <c r="I39" s="15">
        <v>77.218505192216725</v>
      </c>
      <c r="J39" s="15">
        <v>75.246201123032776</v>
      </c>
      <c r="K39" s="15">
        <v>69.063610951198584</v>
      </c>
      <c r="L39" s="15">
        <v>70.365429230787782</v>
      </c>
      <c r="M39" s="11">
        <v>57.149065213710003</v>
      </c>
      <c r="N39" s="12">
        <v>48.150083931286829</v>
      </c>
    </row>
    <row r="40" spans="1:14" x14ac:dyDescent="0.35">
      <c r="A40" s="1" t="s">
        <v>86</v>
      </c>
      <c r="C40" s="15">
        <v>109.27997191775928</v>
      </c>
      <c r="D40" s="15">
        <v>104.8358447340409</v>
      </c>
      <c r="E40" s="15">
        <v>94.055977595254745</v>
      </c>
      <c r="F40" s="15">
        <v>93.520368906959959</v>
      </c>
      <c r="G40" s="15">
        <v>87.703135180379263</v>
      </c>
      <c r="H40" s="15">
        <v>83</v>
      </c>
      <c r="I40" s="15">
        <v>77.071244104890894</v>
      </c>
      <c r="J40" s="15">
        <v>67.705944567009027</v>
      </c>
      <c r="K40" s="15">
        <v>66.594608841981426</v>
      </c>
      <c r="L40" s="15">
        <v>66.465066295514802</v>
      </c>
      <c r="M40" s="11">
        <v>64.786530210686323</v>
      </c>
      <c r="N40" s="12">
        <v>55.199189026702534</v>
      </c>
    </row>
    <row r="41" spans="1:14" x14ac:dyDescent="0.35">
      <c r="A41" s="1" t="s">
        <v>301</v>
      </c>
      <c r="C41" s="15">
        <v>105.19394804908497</v>
      </c>
      <c r="D41" s="15">
        <v>100.35275700516685</v>
      </c>
      <c r="E41" s="15">
        <v>94.202929034599123</v>
      </c>
      <c r="F41" s="15">
        <v>89.292447084619553</v>
      </c>
      <c r="G41" s="15">
        <v>86.309990658038274</v>
      </c>
      <c r="H41" s="15">
        <v>78.974630096715146</v>
      </c>
      <c r="I41" s="15">
        <v>76.751894710016884</v>
      </c>
      <c r="J41" s="15">
        <v>74.326808115322706</v>
      </c>
      <c r="K41" s="15">
        <v>71.038697978109354</v>
      </c>
      <c r="L41" s="15">
        <v>71.561516206228575</v>
      </c>
      <c r="M41" s="11">
        <v>68.036736851103257</v>
      </c>
      <c r="N41" s="12">
        <v>57.592699579918182</v>
      </c>
    </row>
  </sheetData>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0439EA-EFEB-4E9F-A3DE-070D78C7D802}">
  <dimension ref="A2:R37"/>
  <sheetViews>
    <sheetView workbookViewId="0">
      <pane xSplit="1" topLeftCell="B1" activePane="topRight" state="frozen"/>
      <selection activeCell="Q27" sqref="Q27"/>
      <selection pane="topRight" activeCell="A4" sqref="A4:B23"/>
    </sheetView>
  </sheetViews>
  <sheetFormatPr defaultColWidth="10.1796875" defaultRowHeight="14.5" x14ac:dyDescent="0.35"/>
  <cols>
    <col min="1" max="1" width="51.453125" customWidth="1"/>
    <col min="4" max="5" width="10.1796875" customWidth="1"/>
    <col min="9" max="9" width="10.453125" customWidth="1"/>
    <col min="10" max="10" width="14" customWidth="1"/>
  </cols>
  <sheetData>
    <row r="2" spans="1:18" ht="26" x14ac:dyDescent="0.6">
      <c r="A2" s="5" t="s">
        <v>303</v>
      </c>
    </row>
    <row r="3" spans="1:18" x14ac:dyDescent="0.35">
      <c r="B3" t="s">
        <v>278</v>
      </c>
      <c r="D3" t="s">
        <v>269</v>
      </c>
      <c r="E3" t="s">
        <v>270</v>
      </c>
      <c r="F3" t="s">
        <v>271</v>
      </c>
      <c r="G3" t="s">
        <v>272</v>
      </c>
      <c r="H3" t="s">
        <v>273</v>
      </c>
      <c r="I3" t="s">
        <v>274</v>
      </c>
      <c r="J3" t="s">
        <v>275</v>
      </c>
      <c r="K3" t="s">
        <v>276</v>
      </c>
      <c r="L3" t="s">
        <v>277</v>
      </c>
      <c r="M3" t="s">
        <v>278</v>
      </c>
      <c r="N3" s="7" t="s">
        <v>200</v>
      </c>
      <c r="O3" s="8" t="s">
        <v>218</v>
      </c>
      <c r="R3" t="s">
        <v>279</v>
      </c>
    </row>
    <row r="4" spans="1:18" x14ac:dyDescent="0.35">
      <c r="A4" s="2" t="s">
        <v>91</v>
      </c>
      <c r="B4" s="10">
        <v>52.596066661644571</v>
      </c>
      <c r="C4" s="9" t="s">
        <v>219</v>
      </c>
      <c r="D4" s="10">
        <v>43</v>
      </c>
      <c r="E4" s="10">
        <v>54</v>
      </c>
      <c r="F4" s="10">
        <v>43</v>
      </c>
      <c r="G4" s="10">
        <v>36</v>
      </c>
      <c r="H4" s="10">
        <v>35</v>
      </c>
      <c r="I4" s="10">
        <v>51.77557376499766</v>
      </c>
      <c r="J4" s="10">
        <v>91.013228347517867</v>
      </c>
      <c r="K4" s="10">
        <v>50.173866544261124</v>
      </c>
      <c r="L4" s="10">
        <v>23.978120003971153</v>
      </c>
      <c r="M4" s="10">
        <v>52.596066661644571</v>
      </c>
      <c r="N4" s="11">
        <v>51.69880702090795</v>
      </c>
      <c r="O4" s="12">
        <v>45.849075346280948</v>
      </c>
      <c r="R4" s="13">
        <f>N4/M4-1</f>
        <v>-1.705944375097046E-2</v>
      </c>
    </row>
    <row r="5" spans="1:18" x14ac:dyDescent="0.35">
      <c r="A5" s="2" t="s">
        <v>280</v>
      </c>
      <c r="B5" s="10">
        <v>52.336593984054112</v>
      </c>
      <c r="C5" s="9" t="s">
        <v>219</v>
      </c>
      <c r="D5" s="10"/>
      <c r="E5" s="10"/>
      <c r="F5" s="10"/>
      <c r="G5" s="10"/>
      <c r="H5" s="10"/>
      <c r="I5" s="10">
        <v>72.234362049593685</v>
      </c>
      <c r="J5" s="10">
        <v>59.78065767813748</v>
      </c>
      <c r="K5" s="10">
        <v>40.067241149183779</v>
      </c>
      <c r="L5" s="10">
        <v>48.449160899575865</v>
      </c>
      <c r="M5" s="10">
        <v>52.336593984054112</v>
      </c>
      <c r="N5" s="11" t="s">
        <v>123</v>
      </c>
      <c r="O5" s="12" t="s">
        <v>123</v>
      </c>
      <c r="R5" s="13"/>
    </row>
    <row r="6" spans="1:18" x14ac:dyDescent="0.35">
      <c r="A6" s="2" t="s">
        <v>93</v>
      </c>
      <c r="B6" s="10">
        <v>95.106484574794621</v>
      </c>
      <c r="C6" s="9" t="s">
        <v>219</v>
      </c>
      <c r="D6" s="10"/>
      <c r="E6" s="10">
        <v>101</v>
      </c>
      <c r="F6" s="10">
        <v>101</v>
      </c>
      <c r="G6" s="10">
        <v>115</v>
      </c>
      <c r="H6" s="10">
        <v>96</v>
      </c>
      <c r="I6" s="10">
        <v>99.00459693240596</v>
      </c>
      <c r="J6" s="10">
        <v>91.795432049224203</v>
      </c>
      <c r="K6" s="10">
        <v>84.210807843107716</v>
      </c>
      <c r="L6" s="10">
        <v>91.414347267680299</v>
      </c>
      <c r="M6" s="10">
        <v>95.106484574794621</v>
      </c>
      <c r="N6" s="11">
        <v>77.830431966012213</v>
      </c>
      <c r="O6" s="12">
        <v>83.863442395115754</v>
      </c>
      <c r="R6" s="13">
        <f t="shared" ref="R6:R28" si="0">N6/M6-1</f>
        <v>-0.18164957611482313</v>
      </c>
    </row>
    <row r="7" spans="1:18" x14ac:dyDescent="0.35">
      <c r="A7" s="2" t="s">
        <v>281</v>
      </c>
      <c r="B7" s="10">
        <v>58.503921069598547</v>
      </c>
      <c r="C7" s="9" t="s">
        <v>219</v>
      </c>
      <c r="D7" s="10"/>
      <c r="E7" s="10">
        <v>222</v>
      </c>
      <c r="F7" s="10">
        <v>239</v>
      </c>
      <c r="G7" s="10">
        <v>261</v>
      </c>
      <c r="H7" s="10">
        <v>198</v>
      </c>
      <c r="I7" s="10">
        <v>155.30822022649912</v>
      </c>
      <c r="J7" s="10">
        <v>173.61684078696669</v>
      </c>
      <c r="K7" s="10">
        <v>174.45887051165312</v>
      </c>
      <c r="L7" s="10">
        <v>71.023434230321115</v>
      </c>
      <c r="M7" s="10">
        <v>58.503921069598547</v>
      </c>
      <c r="N7" s="11" t="s">
        <v>123</v>
      </c>
      <c r="O7" s="12" t="s">
        <v>123</v>
      </c>
      <c r="R7" s="13"/>
    </row>
    <row r="8" spans="1:18" x14ac:dyDescent="0.35">
      <c r="A8" s="2" t="s">
        <v>95</v>
      </c>
      <c r="B8" s="10">
        <v>137.81985424925298</v>
      </c>
      <c r="C8" s="9" t="s">
        <v>220</v>
      </c>
      <c r="D8" s="10">
        <v>104</v>
      </c>
      <c r="E8" s="10">
        <v>111</v>
      </c>
      <c r="F8" s="10">
        <v>97</v>
      </c>
      <c r="G8" s="10">
        <v>107</v>
      </c>
      <c r="H8" s="10">
        <v>123</v>
      </c>
      <c r="I8" s="10">
        <v>114.41334423963136</v>
      </c>
      <c r="J8" s="10">
        <v>148.22822137786099</v>
      </c>
      <c r="K8" s="10">
        <v>134.0998637515232</v>
      </c>
      <c r="L8" s="10">
        <v>142.90006121434146</v>
      </c>
      <c r="M8" s="10">
        <v>137.81985424925298</v>
      </c>
      <c r="N8" s="11">
        <v>139.65230310747728</v>
      </c>
      <c r="O8" s="12">
        <v>156.42540468486223</v>
      </c>
      <c r="R8" s="13">
        <f t="shared" si="0"/>
        <v>1.3295971528966E-2</v>
      </c>
    </row>
    <row r="9" spans="1:18" x14ac:dyDescent="0.35">
      <c r="A9" s="2" t="s">
        <v>96</v>
      </c>
      <c r="B9" s="10">
        <v>95.985976911768262</v>
      </c>
      <c r="C9" s="9" t="s">
        <v>219</v>
      </c>
      <c r="D9" s="10">
        <v>71</v>
      </c>
      <c r="E9" s="10">
        <v>76</v>
      </c>
      <c r="F9" s="10">
        <v>77</v>
      </c>
      <c r="G9" s="10">
        <v>85</v>
      </c>
      <c r="H9" s="10">
        <v>77</v>
      </c>
      <c r="I9" s="10">
        <v>63.931144743745477</v>
      </c>
      <c r="J9" s="10">
        <v>67.143884206894299</v>
      </c>
      <c r="K9" s="10">
        <v>68.649896589487241</v>
      </c>
      <c r="L9" s="10">
        <v>71.371479075352738</v>
      </c>
      <c r="M9" s="10">
        <v>95.985976911768262</v>
      </c>
      <c r="N9" s="11">
        <v>80.036284015511384</v>
      </c>
      <c r="O9" s="12">
        <v>82.766771823758702</v>
      </c>
      <c r="R9" s="13">
        <f t="shared" si="0"/>
        <v>-0.16616690697348502</v>
      </c>
    </row>
    <row r="10" spans="1:18" x14ac:dyDescent="0.35">
      <c r="A10" s="2" t="s">
        <v>283</v>
      </c>
      <c r="B10" s="10">
        <v>26.766630100921457</v>
      </c>
      <c r="C10" s="9" t="s">
        <v>219</v>
      </c>
      <c r="D10" s="10"/>
      <c r="E10" s="10"/>
      <c r="F10" s="10"/>
      <c r="G10" s="10"/>
      <c r="H10" s="10"/>
      <c r="I10" s="10">
        <v>12.150267600724296</v>
      </c>
      <c r="J10" s="10">
        <v>16.774482371732443</v>
      </c>
      <c r="K10" s="10">
        <v>20.347416070799518</v>
      </c>
      <c r="L10" s="10">
        <v>17.545137476901782</v>
      </c>
      <c r="M10" s="10">
        <v>26.766630100921457</v>
      </c>
      <c r="N10" s="11" t="s">
        <v>123</v>
      </c>
      <c r="O10" s="12" t="s">
        <v>123</v>
      </c>
      <c r="R10" s="13"/>
    </row>
    <row r="11" spans="1:18" x14ac:dyDescent="0.35">
      <c r="A11" s="2" t="s">
        <v>284</v>
      </c>
      <c r="B11" s="10">
        <v>68.53646612533862</v>
      </c>
      <c r="C11" s="9" t="s">
        <v>219</v>
      </c>
      <c r="D11" s="10"/>
      <c r="E11" s="10"/>
      <c r="F11" s="10"/>
      <c r="G11" s="10"/>
      <c r="H11" s="10"/>
      <c r="I11" s="10">
        <v>69.902251653946323</v>
      </c>
      <c r="J11" s="10">
        <v>77.447567543540046</v>
      </c>
      <c r="K11" s="10">
        <v>60.564442549249534</v>
      </c>
      <c r="L11" s="10">
        <v>53.01464915389451</v>
      </c>
      <c r="M11" s="10">
        <v>68.53646612533862</v>
      </c>
      <c r="N11" s="11">
        <v>41.567168302971133</v>
      </c>
      <c r="O11" s="12">
        <v>43.606616875813572</v>
      </c>
      <c r="R11" s="13"/>
    </row>
    <row r="12" spans="1:18" x14ac:dyDescent="0.35">
      <c r="A12" s="2" t="s">
        <v>286</v>
      </c>
      <c r="B12" s="10">
        <v>157.29852288072018</v>
      </c>
      <c r="C12" s="9" t="s">
        <v>287</v>
      </c>
      <c r="D12" s="10"/>
      <c r="E12" s="10"/>
      <c r="F12" s="10"/>
      <c r="G12" s="10"/>
      <c r="H12" s="10"/>
      <c r="I12" s="10">
        <v>150.84737619215826</v>
      </c>
      <c r="J12" s="10">
        <v>168.60044012716358</v>
      </c>
      <c r="K12" s="10">
        <v>167.85500831207798</v>
      </c>
      <c r="L12" s="10">
        <v>175.99231957989502</v>
      </c>
      <c r="M12" s="10">
        <v>157.29852288072018</v>
      </c>
      <c r="N12" s="11" t="s">
        <v>123</v>
      </c>
      <c r="O12" s="12" t="s">
        <v>123</v>
      </c>
      <c r="R12" s="13"/>
    </row>
    <row r="13" spans="1:18" x14ac:dyDescent="0.35">
      <c r="A13" s="2" t="s">
        <v>288</v>
      </c>
      <c r="B13" s="10">
        <v>22.502252552549621</v>
      </c>
      <c r="C13" s="9" t="s">
        <v>219</v>
      </c>
      <c r="D13" s="10"/>
      <c r="E13" s="10"/>
      <c r="F13" s="10"/>
      <c r="G13" s="10"/>
      <c r="H13" s="10"/>
      <c r="I13" s="10">
        <v>14.562149000895188</v>
      </c>
      <c r="J13" s="10">
        <v>16.453856516999625</v>
      </c>
      <c r="K13" s="10">
        <v>20.220343640451194</v>
      </c>
      <c r="L13" s="10">
        <v>20.370684188446941</v>
      </c>
      <c r="M13" s="10">
        <v>22.502252552549621</v>
      </c>
      <c r="N13" s="11">
        <v>26.600337765328973</v>
      </c>
      <c r="O13" s="12">
        <v>31.357286313737866</v>
      </c>
      <c r="R13" s="13"/>
    </row>
    <row r="14" spans="1:18" x14ac:dyDescent="0.35">
      <c r="A14" s="2" t="s">
        <v>101</v>
      </c>
      <c r="B14" s="10">
        <v>26.825639360526672</v>
      </c>
      <c r="C14" s="9" t="s">
        <v>219</v>
      </c>
      <c r="D14" s="10"/>
      <c r="E14" s="10"/>
      <c r="F14" s="10"/>
      <c r="G14" s="10"/>
      <c r="H14" s="10"/>
      <c r="I14" s="10">
        <v>45.74872416565745</v>
      </c>
      <c r="J14" s="10">
        <v>51.036006313185176</v>
      </c>
      <c r="K14" s="10">
        <v>49.678804903745828</v>
      </c>
      <c r="L14" s="10">
        <v>23.156117780457141</v>
      </c>
      <c r="M14" s="10">
        <v>26.825639360526672</v>
      </c>
      <c r="N14" s="11">
        <v>46.095986124142016</v>
      </c>
      <c r="O14" s="12">
        <v>37.104889491034029</v>
      </c>
      <c r="R14" s="13">
        <f t="shared" si="0"/>
        <v>0.71835554428466764</v>
      </c>
    </row>
    <row r="15" spans="1:18" x14ac:dyDescent="0.35">
      <c r="A15" s="2" t="s">
        <v>289</v>
      </c>
      <c r="B15" s="10">
        <v>102.0194232747464</v>
      </c>
      <c r="C15" s="9" t="s">
        <v>219</v>
      </c>
      <c r="D15" s="10"/>
      <c r="E15" s="10"/>
      <c r="F15" s="10"/>
      <c r="G15" s="10"/>
      <c r="H15" s="10"/>
      <c r="I15" s="10">
        <v>35.678071146899612</v>
      </c>
      <c r="J15" s="10">
        <v>50.014380492045895</v>
      </c>
      <c r="K15" s="10">
        <v>86.156166011984013</v>
      </c>
      <c r="L15" s="10">
        <v>107.66933422103862</v>
      </c>
      <c r="M15" s="10">
        <v>102.0194232747464</v>
      </c>
      <c r="N15" s="11" t="s">
        <v>123</v>
      </c>
      <c r="O15" s="12" t="s">
        <v>123</v>
      </c>
      <c r="R15" s="13" t="e">
        <f t="shared" si="0"/>
        <v>#VALUE!</v>
      </c>
    </row>
    <row r="16" spans="1:18" x14ac:dyDescent="0.35">
      <c r="A16" s="2" t="s">
        <v>291</v>
      </c>
      <c r="B16" s="10">
        <v>114.60613302112235</v>
      </c>
      <c r="C16" s="9" t="s">
        <v>220</v>
      </c>
      <c r="D16" s="10">
        <v>87</v>
      </c>
      <c r="E16" s="10">
        <v>98</v>
      </c>
      <c r="F16" s="10">
        <v>102</v>
      </c>
      <c r="G16" s="10">
        <v>101</v>
      </c>
      <c r="H16" s="10">
        <v>99</v>
      </c>
      <c r="I16" s="10">
        <v>91.765174410136893</v>
      </c>
      <c r="J16" s="10">
        <v>95.324228961845037</v>
      </c>
      <c r="K16" s="10">
        <v>87.204214848198092</v>
      </c>
      <c r="L16" s="10">
        <v>100.09661432855927</v>
      </c>
      <c r="M16" s="10">
        <v>114.60613302112235</v>
      </c>
      <c r="N16" s="11" t="s">
        <v>123</v>
      </c>
      <c r="O16" s="12" t="s">
        <v>123</v>
      </c>
      <c r="R16" s="13" t="e">
        <f t="shared" si="0"/>
        <v>#VALUE!</v>
      </c>
    </row>
    <row r="17" spans="1:18" x14ac:dyDescent="0.35">
      <c r="A17" s="2" t="s">
        <v>103</v>
      </c>
      <c r="B17" s="10">
        <v>5.0748932550264207</v>
      </c>
      <c r="C17" s="9" t="s">
        <v>292</v>
      </c>
      <c r="D17" s="10"/>
      <c r="E17" s="10"/>
      <c r="F17" s="10"/>
      <c r="G17" s="10"/>
      <c r="H17" s="10"/>
      <c r="I17" s="10"/>
      <c r="J17" s="10"/>
      <c r="K17" s="10">
        <v>6.1107716169057777</v>
      </c>
      <c r="L17" s="10">
        <v>10.872477289467225</v>
      </c>
      <c r="M17" s="10">
        <v>5.0748932550264207</v>
      </c>
      <c r="N17" s="11">
        <v>4.9658878278346972</v>
      </c>
      <c r="O17" s="12">
        <v>5.8894063383425079</v>
      </c>
      <c r="R17" s="13">
        <f t="shared" si="0"/>
        <v>-2.1479353695520453E-2</v>
      </c>
    </row>
    <row r="18" spans="1:18" x14ac:dyDescent="0.35">
      <c r="A18" s="2" t="s">
        <v>107</v>
      </c>
      <c r="B18" s="10">
        <v>69.388104842605742</v>
      </c>
      <c r="C18" s="9" t="s">
        <v>219</v>
      </c>
      <c r="D18" s="10"/>
      <c r="E18" s="10"/>
      <c r="F18" s="10">
        <v>47</v>
      </c>
      <c r="G18" s="10">
        <v>30</v>
      </c>
      <c r="H18" s="10">
        <v>34</v>
      </c>
      <c r="I18" s="10">
        <v>40.448363101703961</v>
      </c>
      <c r="J18" s="10">
        <v>48.590330757597201</v>
      </c>
      <c r="K18" s="10">
        <v>41.254862941250288</v>
      </c>
      <c r="L18" s="10">
        <v>56.063167001144919</v>
      </c>
      <c r="M18" s="10">
        <v>69.388104842605742</v>
      </c>
      <c r="N18" s="11">
        <v>55.319178337765649</v>
      </c>
      <c r="O18" s="12">
        <v>59.79055634434512</v>
      </c>
      <c r="R18" s="13">
        <f t="shared" si="0"/>
        <v>-0.20275703647985321</v>
      </c>
    </row>
    <row r="19" spans="1:18" x14ac:dyDescent="0.35">
      <c r="A19" s="2" t="s">
        <v>293</v>
      </c>
      <c r="B19" s="10">
        <v>42.979149488488012</v>
      </c>
      <c r="C19" s="9" t="s">
        <v>219</v>
      </c>
      <c r="D19" s="10">
        <v>25</v>
      </c>
      <c r="E19" s="10">
        <v>30</v>
      </c>
      <c r="F19" s="10">
        <v>38</v>
      </c>
      <c r="G19" s="10">
        <v>46</v>
      </c>
      <c r="H19" s="10">
        <v>36</v>
      </c>
      <c r="I19" s="10">
        <v>32.39201290914221</v>
      </c>
      <c r="J19" s="10">
        <v>35.450319523851093</v>
      </c>
      <c r="K19" s="10">
        <v>38.661379145190992</v>
      </c>
      <c r="L19" s="10">
        <v>30.285704775840017</v>
      </c>
      <c r="M19" s="10">
        <v>42.979149488488012</v>
      </c>
      <c r="N19" s="11">
        <v>21.059554988761679</v>
      </c>
      <c r="O19" s="12">
        <v>38.010504321925261</v>
      </c>
      <c r="R19" s="13">
        <f t="shared" si="0"/>
        <v>-0.51000531096124901</v>
      </c>
    </row>
    <row r="20" spans="1:18" x14ac:dyDescent="0.35">
      <c r="A20" s="2" t="s">
        <v>108</v>
      </c>
      <c r="B20" s="10">
        <v>54.896851026035812</v>
      </c>
      <c r="C20" s="9" t="s">
        <v>219</v>
      </c>
      <c r="D20" s="10"/>
      <c r="E20" s="10"/>
      <c r="F20" s="10"/>
      <c r="G20" s="10"/>
      <c r="H20" s="10"/>
      <c r="I20" s="10"/>
      <c r="J20" s="10"/>
      <c r="K20" s="10">
        <v>45.554568676861471</v>
      </c>
      <c r="L20" s="10">
        <v>41.455762687573326</v>
      </c>
      <c r="M20" s="10">
        <v>54.896851026035812</v>
      </c>
      <c r="N20" s="11">
        <v>46.594919929038596</v>
      </c>
      <c r="O20" s="12">
        <v>37.5585439817647</v>
      </c>
      <c r="R20" s="13">
        <f t="shared" si="0"/>
        <v>-0.1512278198445276</v>
      </c>
    </row>
    <row r="21" spans="1:18" x14ac:dyDescent="0.35">
      <c r="A21" s="2" t="s">
        <v>110</v>
      </c>
      <c r="B21" s="10">
        <v>128.54730586678039</v>
      </c>
      <c r="C21" s="9" t="s">
        <v>220</v>
      </c>
      <c r="D21" s="10"/>
      <c r="E21" s="10"/>
      <c r="F21" s="10"/>
      <c r="G21" s="10"/>
      <c r="H21" s="10"/>
      <c r="I21" s="10"/>
      <c r="J21" s="10"/>
      <c r="K21" s="10">
        <v>177.68228831245997</v>
      </c>
      <c r="L21" s="10">
        <v>135.09247462868592</v>
      </c>
      <c r="M21" s="10">
        <v>128.54730586678039</v>
      </c>
      <c r="N21" s="11">
        <v>111.53776326497471</v>
      </c>
      <c r="O21" s="12">
        <v>116.13110951640259</v>
      </c>
      <c r="R21" s="13">
        <f t="shared" si="0"/>
        <v>-0.13232126871202932</v>
      </c>
    </row>
    <row r="22" spans="1:18" x14ac:dyDescent="0.35">
      <c r="A22" s="2" t="s">
        <v>111</v>
      </c>
      <c r="B22" s="10">
        <v>115.58120875517481</v>
      </c>
      <c r="C22" s="9" t="s">
        <v>219</v>
      </c>
      <c r="D22" s="10"/>
      <c r="E22" s="10"/>
      <c r="F22" s="10"/>
      <c r="G22" s="10"/>
      <c r="H22" s="10"/>
      <c r="I22" s="10"/>
      <c r="J22" s="10">
        <v>102.96525615884299</v>
      </c>
      <c r="K22" s="10">
        <v>199.07813978893304</v>
      </c>
      <c r="L22" s="10">
        <v>162.55377834681823</v>
      </c>
      <c r="M22" s="10">
        <v>115.58120875517481</v>
      </c>
      <c r="N22" s="11">
        <v>128.38213236600126</v>
      </c>
      <c r="O22" s="12">
        <v>171.37258636062623</v>
      </c>
      <c r="R22" s="13">
        <f t="shared" si="0"/>
        <v>0.11075263659806045</v>
      </c>
    </row>
    <row r="23" spans="1:18" x14ac:dyDescent="0.35">
      <c r="A23" s="2" t="s">
        <v>294</v>
      </c>
      <c r="B23" s="10">
        <v>55.736101515886844</v>
      </c>
      <c r="C23" s="9" t="s">
        <v>220</v>
      </c>
      <c r="D23" s="10"/>
      <c r="E23" s="10"/>
      <c r="F23" s="10"/>
      <c r="G23" s="10"/>
      <c r="H23" s="10"/>
      <c r="I23" s="10">
        <v>187.01501170138567</v>
      </c>
      <c r="J23" s="10">
        <v>95.336250064426068</v>
      </c>
      <c r="K23" s="10">
        <v>99.498826115504301</v>
      </c>
      <c r="L23" s="10">
        <v>51.396054126580829</v>
      </c>
      <c r="M23" s="10">
        <v>55.736101515886844</v>
      </c>
      <c r="N23" s="11" t="s">
        <v>123</v>
      </c>
      <c r="O23" s="12" t="s">
        <v>123</v>
      </c>
      <c r="R23" s="13" t="e">
        <f t="shared" si="0"/>
        <v>#VALUE!</v>
      </c>
    </row>
    <row r="24" spans="1:18" x14ac:dyDescent="0.35">
      <c r="A24" s="2" t="s">
        <v>94</v>
      </c>
      <c r="B24" s="10"/>
      <c r="C24" s="9" t="s">
        <v>219</v>
      </c>
      <c r="D24" s="10"/>
      <c r="E24" s="10"/>
      <c r="F24" s="10"/>
      <c r="G24" s="10"/>
      <c r="H24" s="10"/>
      <c r="I24" s="10"/>
      <c r="J24" s="10"/>
      <c r="K24" s="10"/>
      <c r="L24" s="10"/>
      <c r="M24" s="10"/>
      <c r="N24" s="11"/>
      <c r="O24" s="12">
        <v>72.885243412001273</v>
      </c>
      <c r="R24" s="13" t="e">
        <f t="shared" si="0"/>
        <v>#DIV/0!</v>
      </c>
    </row>
    <row r="25" spans="1:18" x14ac:dyDescent="0.35">
      <c r="A25" s="2" t="s">
        <v>99</v>
      </c>
      <c r="B25" s="10"/>
      <c r="C25" s="9" t="s">
        <v>219</v>
      </c>
      <c r="D25" s="10"/>
      <c r="E25" s="10"/>
      <c r="F25" s="10"/>
      <c r="G25" s="10"/>
      <c r="H25" s="10"/>
      <c r="I25" s="10"/>
      <c r="J25" s="10"/>
      <c r="K25" s="10"/>
      <c r="L25" s="10"/>
      <c r="M25" s="10"/>
      <c r="N25" s="11">
        <v>39.515310123108293</v>
      </c>
      <c r="O25" s="12">
        <v>38.607824864737708</v>
      </c>
      <c r="R25" s="13" t="e">
        <f t="shared" si="0"/>
        <v>#DIV/0!</v>
      </c>
    </row>
    <row r="26" spans="1:18" x14ac:dyDescent="0.35">
      <c r="A26" s="2" t="s">
        <v>296</v>
      </c>
      <c r="B26" s="10"/>
      <c r="C26" s="9" t="s">
        <v>220</v>
      </c>
      <c r="D26" s="10"/>
      <c r="E26" s="10"/>
      <c r="F26" s="10"/>
      <c r="G26" s="10"/>
      <c r="H26" s="10"/>
      <c r="I26" s="10"/>
      <c r="J26" s="10"/>
      <c r="K26" s="10"/>
      <c r="L26" s="10"/>
      <c r="M26" s="10"/>
      <c r="N26" s="11">
        <v>120.542920919182</v>
      </c>
      <c r="O26" s="12">
        <v>141.81175856783372</v>
      </c>
      <c r="R26" s="13" t="e">
        <f t="shared" si="0"/>
        <v>#DIV/0!</v>
      </c>
    </row>
    <row r="27" spans="1:18" x14ac:dyDescent="0.35">
      <c r="A27" s="2" t="s">
        <v>297</v>
      </c>
      <c r="B27" s="10"/>
      <c r="C27" s="9" t="s">
        <v>220</v>
      </c>
      <c r="D27" s="10"/>
      <c r="E27" s="10"/>
      <c r="F27" s="10"/>
      <c r="G27" s="10"/>
      <c r="H27" s="10"/>
      <c r="I27" s="10"/>
      <c r="J27" s="10"/>
      <c r="K27" s="10"/>
      <c r="L27" s="10"/>
      <c r="M27" s="10"/>
      <c r="N27" s="11">
        <v>89.880309368737457</v>
      </c>
      <c r="O27" s="12">
        <v>112.20328400551101</v>
      </c>
      <c r="R27" s="13" t="e">
        <f t="shared" si="0"/>
        <v>#DIV/0!</v>
      </c>
    </row>
    <row r="28" spans="1:18" x14ac:dyDescent="0.35">
      <c r="A28" s="2" t="s">
        <v>99</v>
      </c>
      <c r="B28" s="10"/>
      <c r="D28" s="10"/>
      <c r="E28" s="10"/>
      <c r="F28" s="10"/>
      <c r="G28" s="10"/>
      <c r="H28" s="10"/>
      <c r="I28" s="10"/>
      <c r="J28" s="10"/>
      <c r="K28" s="10"/>
      <c r="L28" s="10"/>
      <c r="M28" s="10"/>
      <c r="N28" s="10"/>
      <c r="O28" s="12">
        <v>38.607824864737708</v>
      </c>
      <c r="R28" s="13" t="e">
        <f t="shared" si="0"/>
        <v>#DIV/0!</v>
      </c>
    </row>
    <row r="29" spans="1:18" x14ac:dyDescent="0.35">
      <c r="A29" s="2" t="s">
        <v>112</v>
      </c>
      <c r="B29" s="10"/>
      <c r="D29" s="10"/>
      <c r="E29" s="10"/>
      <c r="F29" s="10"/>
      <c r="G29" s="10"/>
      <c r="H29" s="10"/>
      <c r="I29" s="10"/>
      <c r="J29" s="10"/>
      <c r="K29" s="10"/>
      <c r="L29" s="10"/>
      <c r="M29" s="10"/>
      <c r="N29" s="10"/>
      <c r="O29" s="12">
        <v>187.73272814579823</v>
      </c>
      <c r="R29" s="13"/>
    </row>
    <row r="30" spans="1:18" x14ac:dyDescent="0.35">
      <c r="B30" s="10"/>
      <c r="D30" s="10"/>
      <c r="E30" s="10"/>
      <c r="F30" s="10"/>
      <c r="G30" s="10"/>
      <c r="H30" s="10"/>
      <c r="I30" s="10"/>
      <c r="J30" s="10"/>
      <c r="K30" s="10"/>
      <c r="L30" s="10"/>
      <c r="M30" s="10"/>
      <c r="N30" s="10"/>
      <c r="O30" s="10"/>
      <c r="R30" s="13"/>
    </row>
    <row r="31" spans="1:18" x14ac:dyDescent="0.35">
      <c r="A31" s="1" t="s">
        <v>299</v>
      </c>
      <c r="B31" s="10"/>
      <c r="D31" s="10"/>
      <c r="E31" s="10"/>
      <c r="F31" s="10"/>
      <c r="G31" s="10"/>
      <c r="H31" s="10"/>
      <c r="I31" s="10"/>
      <c r="J31" s="10"/>
      <c r="K31" s="10"/>
      <c r="L31" s="10"/>
      <c r="M31" s="10"/>
      <c r="N31" s="10"/>
      <c r="O31" s="10"/>
    </row>
    <row r="32" spans="1:18" x14ac:dyDescent="0.35">
      <c r="A32" s="1" t="s">
        <v>300</v>
      </c>
      <c r="B32" s="15">
        <v>91.166728819993978</v>
      </c>
      <c r="D32" s="15"/>
      <c r="E32" s="15">
        <v>133</v>
      </c>
      <c r="F32" s="15">
        <v>134</v>
      </c>
      <c r="G32" s="15">
        <v>99</v>
      </c>
      <c r="H32" s="15">
        <v>76.663880401279201</v>
      </c>
      <c r="I32" s="15">
        <v>73</v>
      </c>
      <c r="J32" s="15">
        <v>77.760881537433519</v>
      </c>
      <c r="K32" s="15">
        <v>95.259800155311623</v>
      </c>
      <c r="L32" s="15">
        <v>82.540402468275346</v>
      </c>
      <c r="M32" s="15">
        <v>91.166728819993978</v>
      </c>
      <c r="N32" s="11">
        <v>85.796813876875134</v>
      </c>
      <c r="O32" s="12">
        <v>84.829406466213641</v>
      </c>
    </row>
    <row r="33" spans="1:15" x14ac:dyDescent="0.35">
      <c r="A33" s="1" t="s">
        <v>86</v>
      </c>
      <c r="B33" s="15">
        <v>76.731235447228229</v>
      </c>
      <c r="D33" s="15">
        <v>58.130775052362559</v>
      </c>
      <c r="E33" s="15">
        <v>66.880213616712297</v>
      </c>
      <c r="F33" s="15">
        <v>69.034304638065507</v>
      </c>
      <c r="G33" s="15">
        <v>77.62983240194221</v>
      </c>
      <c r="H33" s="15">
        <v>72.479514662464013</v>
      </c>
      <c r="I33" s="15">
        <v>69</v>
      </c>
      <c r="J33" s="15">
        <v>70.168212115022428</v>
      </c>
      <c r="K33" s="15">
        <v>72.83366005348654</v>
      </c>
      <c r="L33" s="15">
        <v>69.243114057918945</v>
      </c>
      <c r="M33" s="15">
        <v>76.731235447228229</v>
      </c>
      <c r="N33" s="11">
        <v>63.71557518224148</v>
      </c>
      <c r="O33" s="12">
        <v>79.177215609531643</v>
      </c>
    </row>
    <row r="34" spans="1:15" x14ac:dyDescent="0.35">
      <c r="A34" s="1" t="s">
        <v>301</v>
      </c>
      <c r="B34" s="15">
        <v>80.911501973569756</v>
      </c>
      <c r="D34" s="15">
        <v>69.218685131169337</v>
      </c>
      <c r="E34" s="15">
        <v>70.5089746718063</v>
      </c>
      <c r="F34" s="15">
        <v>71.15309325391901</v>
      </c>
      <c r="G34" s="15">
        <v>72.549121002670518</v>
      </c>
      <c r="H34" s="15">
        <v>73.757213526056915</v>
      </c>
      <c r="I34" s="15">
        <v>66.457704592931108</v>
      </c>
      <c r="J34" s="15">
        <v>84.602867302417835</v>
      </c>
      <c r="K34" s="15">
        <v>85.149236681177356</v>
      </c>
      <c r="L34" s="15">
        <v>75.277292663829115</v>
      </c>
      <c r="M34" s="15">
        <v>80.911501973569756</v>
      </c>
      <c r="N34" s="11">
        <v>74.243242503948309</v>
      </c>
      <c r="O34" s="12">
        <v>88.649676347819351</v>
      </c>
    </row>
    <row r="35" spans="1:15" x14ac:dyDescent="0.35">
      <c r="O35" s="10"/>
    </row>
    <row r="36" spans="1:15" x14ac:dyDescent="0.35">
      <c r="O36" s="10"/>
    </row>
    <row r="37" spans="1:15" x14ac:dyDescent="0.35">
      <c r="O37" s="10"/>
    </row>
  </sheetData>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9A4288-9AAC-4C6F-A91C-CE0410E79A25}">
  <dimension ref="A2:Q41"/>
  <sheetViews>
    <sheetView workbookViewId="0">
      <pane xSplit="1" topLeftCell="B1" activePane="topRight" state="frozen"/>
      <selection activeCell="Q27" sqref="Q27"/>
      <selection pane="topRight" activeCell="A48" sqref="A48"/>
    </sheetView>
  </sheetViews>
  <sheetFormatPr defaultColWidth="10.1796875" defaultRowHeight="14.5" x14ac:dyDescent="0.35"/>
  <cols>
    <col min="1" max="1" width="51.453125" customWidth="1"/>
    <col min="3" max="4" width="10.1796875" customWidth="1"/>
  </cols>
  <sheetData>
    <row r="2" spans="1:17" ht="26" x14ac:dyDescent="0.6">
      <c r="A2" s="5" t="s">
        <v>304</v>
      </c>
    </row>
    <row r="3" spans="1:17" x14ac:dyDescent="0.35">
      <c r="C3" t="s">
        <v>269</v>
      </c>
      <c r="D3" t="s">
        <v>270</v>
      </c>
      <c r="E3" t="s">
        <v>271</v>
      </c>
      <c r="F3" t="s">
        <v>272</v>
      </c>
      <c r="G3" t="s">
        <v>273</v>
      </c>
      <c r="H3" t="s">
        <v>274</v>
      </c>
      <c r="I3" t="s">
        <v>275</v>
      </c>
      <c r="J3" t="s">
        <v>276</v>
      </c>
      <c r="K3" t="s">
        <v>277</v>
      </c>
      <c r="L3" t="s">
        <v>278</v>
      </c>
      <c r="M3" s="7" t="s">
        <v>200</v>
      </c>
      <c r="N3" s="8" t="s">
        <v>218</v>
      </c>
      <c r="Q3" t="s">
        <v>279</v>
      </c>
    </row>
    <row r="4" spans="1:17" x14ac:dyDescent="0.35">
      <c r="A4" s="2" t="s">
        <v>91</v>
      </c>
      <c r="B4" s="9" t="s">
        <v>219</v>
      </c>
      <c r="C4" s="10">
        <v>868</v>
      </c>
      <c r="D4" s="10">
        <v>719</v>
      </c>
      <c r="E4" s="10">
        <v>702</v>
      </c>
      <c r="F4" s="10">
        <v>738</v>
      </c>
      <c r="G4" s="10">
        <v>780</v>
      </c>
      <c r="H4" s="10">
        <v>696.10297070849276</v>
      </c>
      <c r="I4" s="10">
        <v>706.27994420522782</v>
      </c>
      <c r="J4" s="10">
        <v>765.40699552789533</v>
      </c>
      <c r="K4" s="10">
        <v>688.73768858671656</v>
      </c>
      <c r="L4" s="10">
        <v>727.83503742612368</v>
      </c>
      <c r="M4" s="11">
        <v>700.07498921388026</v>
      </c>
      <c r="N4" s="12">
        <v>379.9055631137773</v>
      </c>
      <c r="Q4" s="13">
        <f>M4/L4-1</f>
        <v>-3.8140576895573153E-2</v>
      </c>
    </row>
    <row r="5" spans="1:17" x14ac:dyDescent="0.35">
      <c r="A5" s="2" t="s">
        <v>280</v>
      </c>
      <c r="B5" s="9" t="s">
        <v>219</v>
      </c>
      <c r="C5" s="10"/>
      <c r="D5" s="10"/>
      <c r="E5" s="10"/>
      <c r="F5" s="10"/>
      <c r="G5" s="10"/>
      <c r="H5" s="10">
        <v>723.23952862480724</v>
      </c>
      <c r="I5" s="10">
        <v>1082.6908102740977</v>
      </c>
      <c r="J5" s="10">
        <v>1327.6724031535125</v>
      </c>
      <c r="K5" s="10">
        <v>1319.2521997224574</v>
      </c>
      <c r="L5" s="10">
        <v>1179.8027905291133</v>
      </c>
      <c r="M5" s="11"/>
      <c r="N5" s="12" t="s">
        <v>123</v>
      </c>
      <c r="Q5" s="13"/>
    </row>
    <row r="6" spans="1:17" x14ac:dyDescent="0.35">
      <c r="A6" s="2" t="s">
        <v>93</v>
      </c>
      <c r="B6" s="9" t="s">
        <v>219</v>
      </c>
      <c r="C6" s="10"/>
      <c r="D6" s="10">
        <v>971</v>
      </c>
      <c r="E6" s="10">
        <v>898</v>
      </c>
      <c r="F6" s="10">
        <v>768</v>
      </c>
      <c r="G6" s="10">
        <v>766</v>
      </c>
      <c r="H6" s="10">
        <v>775.52993356518652</v>
      </c>
      <c r="I6" s="10">
        <v>757.38437072706756</v>
      </c>
      <c r="J6" s="10">
        <v>781.14889626262209</v>
      </c>
      <c r="K6" s="10">
        <v>656.07347452232887</v>
      </c>
      <c r="L6" s="10">
        <v>706.02319336213361</v>
      </c>
      <c r="M6" s="11">
        <v>764.08117300108836</v>
      </c>
      <c r="N6" s="12">
        <v>260.5760865061938</v>
      </c>
      <c r="Q6" s="13">
        <f t="shared" ref="Q6:Q28" si="0">M6/L6-1</f>
        <v>8.2232397157490533E-2</v>
      </c>
    </row>
    <row r="7" spans="1:17" x14ac:dyDescent="0.35">
      <c r="A7" s="2" t="s">
        <v>281</v>
      </c>
      <c r="B7" s="9" t="s">
        <v>219</v>
      </c>
      <c r="C7" s="10"/>
      <c r="D7" s="10">
        <v>852</v>
      </c>
      <c r="E7" s="10">
        <v>774</v>
      </c>
      <c r="F7" s="10">
        <v>804</v>
      </c>
      <c r="G7" s="10">
        <v>640</v>
      </c>
      <c r="H7" s="10">
        <v>614.18668407869666</v>
      </c>
      <c r="I7" s="10">
        <v>566.1246815525252</v>
      </c>
      <c r="J7" s="10">
        <v>637.3817293390415</v>
      </c>
      <c r="K7" s="10">
        <v>577.44239709525255</v>
      </c>
      <c r="L7" s="10">
        <v>565.10117977083257</v>
      </c>
      <c r="M7" s="11"/>
      <c r="N7" s="12" t="s">
        <v>123</v>
      </c>
      <c r="Q7" s="13"/>
    </row>
    <row r="8" spans="1:17" x14ac:dyDescent="0.35">
      <c r="A8" s="2" t="s">
        <v>95</v>
      </c>
      <c r="B8" s="9" t="s">
        <v>220</v>
      </c>
      <c r="C8" s="10">
        <v>878</v>
      </c>
      <c r="D8" s="10">
        <v>767</v>
      </c>
      <c r="E8" s="10">
        <v>970</v>
      </c>
      <c r="F8" s="10">
        <v>679</v>
      </c>
      <c r="G8" s="10">
        <v>531</v>
      </c>
      <c r="H8" s="10">
        <v>462.41884285714292</v>
      </c>
      <c r="I8" s="10">
        <v>442.45988507995037</v>
      </c>
      <c r="J8" s="10">
        <v>523.18905144047903</v>
      </c>
      <c r="K8" s="10">
        <v>566.09181836493178</v>
      </c>
      <c r="L8" s="10">
        <v>591.92278264593176</v>
      </c>
      <c r="M8" s="11">
        <v>604.36430514361712</v>
      </c>
      <c r="N8" s="12">
        <v>234.13301938786952</v>
      </c>
      <c r="Q8" s="13">
        <f t="shared" si="0"/>
        <v>2.1018826884937614E-2</v>
      </c>
    </row>
    <row r="9" spans="1:17" x14ac:dyDescent="0.35">
      <c r="A9" s="2" t="s">
        <v>96</v>
      </c>
      <c r="B9" s="9" t="s">
        <v>219</v>
      </c>
      <c r="C9" s="10">
        <v>891</v>
      </c>
      <c r="D9" s="10">
        <v>830</v>
      </c>
      <c r="E9" s="10">
        <v>889</v>
      </c>
      <c r="F9" s="10">
        <v>852</v>
      </c>
      <c r="G9" s="10">
        <v>863</v>
      </c>
      <c r="H9" s="10">
        <v>903.42803509053897</v>
      </c>
      <c r="I9" s="10">
        <v>990.66395042705153</v>
      </c>
      <c r="J9" s="10">
        <v>839.19387880083286</v>
      </c>
      <c r="K9" s="10">
        <v>947.23410387271065</v>
      </c>
      <c r="L9" s="10">
        <v>908.67230617212522</v>
      </c>
      <c r="M9" s="11">
        <v>769.53444149609197</v>
      </c>
      <c r="N9" s="12">
        <v>443.27958075726747</v>
      </c>
      <c r="Q9" s="13">
        <f t="shared" si="0"/>
        <v>-0.15312215826425446</v>
      </c>
    </row>
    <row r="10" spans="1:17" x14ac:dyDescent="0.35">
      <c r="A10" s="2" t="s">
        <v>282</v>
      </c>
      <c r="B10" s="9" t="s">
        <v>219</v>
      </c>
      <c r="C10" s="10">
        <v>736</v>
      </c>
      <c r="D10" s="10">
        <v>766</v>
      </c>
      <c r="E10" s="10">
        <v>639</v>
      </c>
      <c r="F10" s="10">
        <v>908</v>
      </c>
      <c r="G10" s="10">
        <v>1581</v>
      </c>
      <c r="H10" s="10">
        <v>865.76139079119912</v>
      </c>
      <c r="I10" s="10">
        <v>629.9412415129168</v>
      </c>
      <c r="J10" s="10">
        <v>665.55054797697187</v>
      </c>
      <c r="K10" s="10">
        <v>697.84523979083156</v>
      </c>
      <c r="L10" s="10">
        <v>574.20493621177286</v>
      </c>
      <c r="M10" s="11">
        <v>636.05001322562941</v>
      </c>
      <c r="N10" s="12">
        <v>376.24300567684702</v>
      </c>
      <c r="Q10" s="13">
        <f t="shared" si="0"/>
        <v>0.10770558229936111</v>
      </c>
    </row>
    <row r="11" spans="1:17" x14ac:dyDescent="0.35">
      <c r="A11" s="2" t="s">
        <v>283</v>
      </c>
      <c r="B11" s="9" t="s">
        <v>219</v>
      </c>
      <c r="C11" s="10"/>
      <c r="D11" s="10"/>
      <c r="E11" s="10"/>
      <c r="F11" s="10"/>
      <c r="G11" s="10"/>
      <c r="H11" s="10">
        <v>459.53290949080281</v>
      </c>
      <c r="I11" s="10">
        <v>413.76470261616339</v>
      </c>
      <c r="J11" s="10">
        <v>539.00714113553624</v>
      </c>
      <c r="K11" s="10">
        <v>606.39704837184593</v>
      </c>
      <c r="L11" s="10">
        <v>540.46561068914593</v>
      </c>
      <c r="M11" s="11"/>
      <c r="N11" s="12" t="s">
        <v>123</v>
      </c>
      <c r="Q11" s="13"/>
    </row>
    <row r="12" spans="1:17" x14ac:dyDescent="0.35">
      <c r="A12" s="2" t="s">
        <v>284</v>
      </c>
      <c r="B12" s="9" t="s">
        <v>219</v>
      </c>
      <c r="C12" s="10"/>
      <c r="D12" s="10"/>
      <c r="E12" s="10"/>
      <c r="F12" s="10"/>
      <c r="G12" s="10"/>
      <c r="H12" s="10">
        <v>627.62479049770457</v>
      </c>
      <c r="I12" s="10">
        <v>710.09254536180129</v>
      </c>
      <c r="J12" s="10">
        <v>740.79688861277873</v>
      </c>
      <c r="K12" s="10">
        <v>775.08189007062208</v>
      </c>
      <c r="L12" s="10">
        <v>777.36824886876161</v>
      </c>
      <c r="M12" s="11">
        <v>695.78699183996775</v>
      </c>
      <c r="N12" s="12">
        <v>374.81214023106338</v>
      </c>
      <c r="Q12" s="13">
        <f t="shared" si="0"/>
        <v>-0.10494544528608185</v>
      </c>
    </row>
    <row r="13" spans="1:17" x14ac:dyDescent="0.35">
      <c r="A13" s="2" t="s">
        <v>285</v>
      </c>
      <c r="B13" s="9" t="s">
        <v>221</v>
      </c>
      <c r="C13" s="10"/>
      <c r="D13" s="10">
        <v>654</v>
      </c>
      <c r="E13" s="10">
        <v>674</v>
      </c>
      <c r="F13" s="10">
        <v>661</v>
      </c>
      <c r="G13" s="10">
        <v>487</v>
      </c>
      <c r="H13" s="10">
        <v>543</v>
      </c>
      <c r="I13" s="10">
        <v>579.29999999999995</v>
      </c>
      <c r="J13" s="10">
        <v>692</v>
      </c>
      <c r="K13" s="10">
        <v>673.15171168372206</v>
      </c>
      <c r="L13" s="10">
        <v>612.15838931386634</v>
      </c>
      <c r="M13" s="11"/>
      <c r="N13" s="12" t="s">
        <v>123</v>
      </c>
      <c r="Q13" s="13"/>
    </row>
    <row r="14" spans="1:17" x14ac:dyDescent="0.35">
      <c r="A14" s="2" t="s">
        <v>286</v>
      </c>
      <c r="B14" s="9" t="s">
        <v>287</v>
      </c>
      <c r="C14" s="10"/>
      <c r="D14" s="10"/>
      <c r="E14" s="10"/>
      <c r="F14" s="10"/>
      <c r="G14" s="10"/>
      <c r="H14" s="10">
        <v>333.76901801483569</v>
      </c>
      <c r="I14" s="10">
        <v>394.5395973154362</v>
      </c>
      <c r="J14" s="10">
        <v>442.80527381845457</v>
      </c>
      <c r="K14" s="10">
        <v>348.64291072768202</v>
      </c>
      <c r="L14" s="10">
        <v>440.78094523630909</v>
      </c>
      <c r="M14" s="11"/>
      <c r="N14" s="12" t="s">
        <v>123</v>
      </c>
      <c r="Q14" s="13">
        <f t="shared" si="0"/>
        <v>-1</v>
      </c>
    </row>
    <row r="15" spans="1:17" x14ac:dyDescent="0.35">
      <c r="A15" s="2" t="s">
        <v>100</v>
      </c>
      <c r="B15" s="9" t="s">
        <v>221</v>
      </c>
      <c r="C15" s="10"/>
      <c r="D15" s="10"/>
      <c r="E15" s="10"/>
      <c r="F15" s="10"/>
      <c r="G15" s="10"/>
      <c r="H15" s="10">
        <v>651.89051131131134</v>
      </c>
      <c r="I15" s="10">
        <v>652.50094094094095</v>
      </c>
      <c r="J15" s="10">
        <v>785.23838261919116</v>
      </c>
      <c r="K15" s="10">
        <v>738.73787970227306</v>
      </c>
      <c r="L15" s="10">
        <v>671.89466897691102</v>
      </c>
      <c r="M15" s="11">
        <v>630.11822143318273</v>
      </c>
      <c r="N15" s="12">
        <v>334.8112734021949</v>
      </c>
      <c r="Q15" s="13">
        <f t="shared" si="0"/>
        <v>-6.2177078450914025E-2</v>
      </c>
    </row>
    <row r="16" spans="1:17" x14ac:dyDescent="0.35">
      <c r="A16" s="2" t="s">
        <v>288</v>
      </c>
      <c r="B16" s="9" t="s">
        <v>219</v>
      </c>
      <c r="C16" s="10"/>
      <c r="D16" s="10"/>
      <c r="E16" s="10"/>
      <c r="F16" s="10"/>
      <c r="G16" s="10"/>
      <c r="H16" s="10">
        <v>1189.8732436577754</v>
      </c>
      <c r="I16" s="10">
        <v>972.2731136502714</v>
      </c>
      <c r="J16" s="10">
        <v>1043.1122321778928</v>
      </c>
      <c r="K16" s="10">
        <v>904.16462061616744</v>
      </c>
      <c r="L16" s="10">
        <v>724.46122476853884</v>
      </c>
      <c r="M16" s="11">
        <v>857.49197319556788</v>
      </c>
      <c r="N16" s="12">
        <v>461.56665138226299</v>
      </c>
      <c r="Q16" s="13">
        <f t="shared" si="0"/>
        <v>0.18362714784291123</v>
      </c>
    </row>
    <row r="17" spans="1:17" x14ac:dyDescent="0.35">
      <c r="A17" s="2" t="s">
        <v>101</v>
      </c>
      <c r="B17" s="9" t="s">
        <v>219</v>
      </c>
      <c r="C17" s="10"/>
      <c r="D17" s="10"/>
      <c r="E17" s="10"/>
      <c r="F17" s="10"/>
      <c r="G17" s="10"/>
      <c r="H17" s="10">
        <v>780.44626903452524</v>
      </c>
      <c r="I17" s="10">
        <v>788.45183938012349</v>
      </c>
      <c r="J17" s="10">
        <v>817.65998036046722</v>
      </c>
      <c r="K17" s="10">
        <v>776.57551114645594</v>
      </c>
      <c r="L17" s="10">
        <v>783.69399417029206</v>
      </c>
      <c r="M17" s="11">
        <v>701.36215495531087</v>
      </c>
      <c r="N17" s="12">
        <v>425.73465776603865</v>
      </c>
      <c r="Q17" s="13">
        <f t="shared" si="0"/>
        <v>-0.10505610586201708</v>
      </c>
    </row>
    <row r="18" spans="1:17" x14ac:dyDescent="0.35">
      <c r="A18" s="2" t="s">
        <v>289</v>
      </c>
      <c r="B18" s="9" t="s">
        <v>219</v>
      </c>
      <c r="C18" s="10"/>
      <c r="D18" s="10"/>
      <c r="E18" s="10"/>
      <c r="F18" s="10"/>
      <c r="G18" s="10"/>
      <c r="H18" s="10">
        <v>563.97942391090578</v>
      </c>
      <c r="I18" s="10">
        <v>589.03747097646692</v>
      </c>
      <c r="J18" s="10">
        <v>627.488482023968</v>
      </c>
      <c r="K18" s="10">
        <v>838.70949844651579</v>
      </c>
      <c r="L18" s="10">
        <v>749.33135708518148</v>
      </c>
      <c r="M18" s="11"/>
      <c r="N18" s="12" t="s">
        <v>123</v>
      </c>
      <c r="Q18" s="13">
        <f t="shared" si="0"/>
        <v>-1</v>
      </c>
    </row>
    <row r="19" spans="1:17" x14ac:dyDescent="0.35">
      <c r="A19" s="2" t="s">
        <v>290</v>
      </c>
      <c r="B19" s="9" t="s">
        <v>221</v>
      </c>
      <c r="C19" s="10"/>
      <c r="D19" s="10"/>
      <c r="E19" s="10"/>
      <c r="F19" s="10"/>
      <c r="G19" s="10"/>
      <c r="H19" s="10">
        <v>736.10409925958936</v>
      </c>
      <c r="I19" s="10">
        <v>649.74586650336812</v>
      </c>
      <c r="J19" s="10">
        <v>729.04303977541053</v>
      </c>
      <c r="K19" s="10">
        <v>749.71482164938413</v>
      </c>
      <c r="L19" s="10">
        <v>820.9185440217426</v>
      </c>
      <c r="M19" s="11"/>
      <c r="N19" s="12" t="s">
        <v>123</v>
      </c>
      <c r="Q19" s="13">
        <f t="shared" si="0"/>
        <v>-1</v>
      </c>
    </row>
    <row r="20" spans="1:17" x14ac:dyDescent="0.35">
      <c r="A20" s="2" t="s">
        <v>291</v>
      </c>
      <c r="B20" s="9" t="s">
        <v>220</v>
      </c>
      <c r="C20" s="10">
        <v>563</v>
      </c>
      <c r="D20" s="10">
        <v>468</v>
      </c>
      <c r="E20" s="10">
        <v>439</v>
      </c>
      <c r="F20" s="10">
        <v>453</v>
      </c>
      <c r="G20" s="10">
        <v>471</v>
      </c>
      <c r="H20" s="10">
        <v>438.27129317773569</v>
      </c>
      <c r="I20" s="10">
        <v>374.64836169427917</v>
      </c>
      <c r="J20" s="10">
        <v>414.90112428028419</v>
      </c>
      <c r="K20" s="10">
        <v>468.1954531603343</v>
      </c>
      <c r="L20" s="10">
        <v>528.40788439640107</v>
      </c>
      <c r="M20" s="11"/>
      <c r="N20" s="12" t="s">
        <v>123</v>
      </c>
      <c r="Q20" s="13">
        <f t="shared" si="0"/>
        <v>-1</v>
      </c>
    </row>
    <row r="21" spans="1:17" x14ac:dyDescent="0.35">
      <c r="A21" s="2" t="s">
        <v>103</v>
      </c>
      <c r="B21" s="9" t="s">
        <v>292</v>
      </c>
      <c r="C21" s="10"/>
      <c r="D21" s="10"/>
      <c r="E21" s="10"/>
      <c r="F21" s="10"/>
      <c r="G21" s="10"/>
      <c r="H21" s="10"/>
      <c r="I21" s="10">
        <v>585.26428781704658</v>
      </c>
      <c r="J21" s="10">
        <v>453.19271035284993</v>
      </c>
      <c r="K21" s="10">
        <v>453.19271035284993</v>
      </c>
      <c r="L21" s="10">
        <v>611.2847023410277</v>
      </c>
      <c r="M21" s="11">
        <v>704.87027034092932</v>
      </c>
      <c r="N21" s="12">
        <v>616.68282617546117</v>
      </c>
      <c r="Q21" s="13">
        <f t="shared" si="0"/>
        <v>0.15309653201118634</v>
      </c>
    </row>
    <row r="22" spans="1:17" x14ac:dyDescent="0.35">
      <c r="A22" s="2" t="s">
        <v>104</v>
      </c>
      <c r="B22" s="9" t="s">
        <v>221</v>
      </c>
      <c r="C22" s="10"/>
      <c r="D22" s="10"/>
      <c r="E22" s="10"/>
      <c r="F22" s="10"/>
      <c r="G22" s="10"/>
      <c r="H22" s="10">
        <v>657.3739141312243</v>
      </c>
      <c r="I22" s="10">
        <v>491.42140197506882</v>
      </c>
      <c r="J22" s="10">
        <v>471.75165938157687</v>
      </c>
      <c r="K22" s="10">
        <v>532.15253690408974</v>
      </c>
      <c r="L22" s="10">
        <v>592.08114866499966</v>
      </c>
      <c r="M22" s="11">
        <v>554.71686698394763</v>
      </c>
      <c r="N22" s="12">
        <v>401.56852464305882</v>
      </c>
      <c r="Q22" s="13">
        <f t="shared" si="0"/>
        <v>-6.310669029963123E-2</v>
      </c>
    </row>
    <row r="23" spans="1:17" x14ac:dyDescent="0.35">
      <c r="A23" s="2" t="s">
        <v>105</v>
      </c>
      <c r="B23" s="9" t="s">
        <v>219</v>
      </c>
      <c r="C23" s="10"/>
      <c r="D23" s="10">
        <v>1390</v>
      </c>
      <c r="E23" s="10">
        <v>1249</v>
      </c>
      <c r="F23" s="10">
        <v>1180</v>
      </c>
      <c r="G23" s="10">
        <v>1082</v>
      </c>
      <c r="H23" s="10">
        <v>1176.494389355998</v>
      </c>
      <c r="I23" s="10">
        <v>1102.8106531408027</v>
      </c>
      <c r="J23" s="10">
        <v>1078.7101777686221</v>
      </c>
      <c r="K23" s="10">
        <v>958.83894994930711</v>
      </c>
      <c r="L23" s="10">
        <v>794.11685922611196</v>
      </c>
      <c r="M23" s="11">
        <v>700.62073318993748</v>
      </c>
      <c r="N23" s="12">
        <v>413.03830777143929</v>
      </c>
      <c r="Q23" s="13">
        <f t="shared" si="0"/>
        <v>-0.11773597922009738</v>
      </c>
    </row>
    <row r="24" spans="1:17" x14ac:dyDescent="0.35">
      <c r="A24" s="2" t="s">
        <v>107</v>
      </c>
      <c r="B24" s="9" t="s">
        <v>219</v>
      </c>
      <c r="C24" s="10"/>
      <c r="D24" s="10"/>
      <c r="E24" s="10">
        <v>493</v>
      </c>
      <c r="F24" s="10">
        <v>530</v>
      </c>
      <c r="G24" s="10">
        <v>542</v>
      </c>
      <c r="H24" s="10">
        <v>537.38818044075788</v>
      </c>
      <c r="I24" s="10">
        <v>540.55487887779577</v>
      </c>
      <c r="J24" s="10">
        <v>659.51941995177742</v>
      </c>
      <c r="K24" s="10">
        <v>723.73994148476015</v>
      </c>
      <c r="L24" s="10">
        <v>678.34426571070298</v>
      </c>
      <c r="M24" s="11">
        <v>635.98679330867526</v>
      </c>
      <c r="N24" s="12">
        <v>300.84243779190916</v>
      </c>
      <c r="Q24" s="13">
        <f t="shared" si="0"/>
        <v>-6.2442441903227008E-2</v>
      </c>
    </row>
    <row r="25" spans="1:17" x14ac:dyDescent="0.35">
      <c r="A25" s="2" t="s">
        <v>293</v>
      </c>
      <c r="B25" s="9" t="s">
        <v>219</v>
      </c>
      <c r="C25" s="10">
        <v>459</v>
      </c>
      <c r="D25" s="10">
        <v>532</v>
      </c>
      <c r="E25" s="10">
        <v>541</v>
      </c>
      <c r="F25" s="10">
        <v>422</v>
      </c>
      <c r="G25" s="10">
        <v>509</v>
      </c>
      <c r="H25" s="10">
        <v>599.60332271287916</v>
      </c>
      <c r="I25" s="10">
        <v>651.1740060227819</v>
      </c>
      <c r="J25" s="10">
        <v>586.54534829051374</v>
      </c>
      <c r="K25" s="10">
        <v>742.41112033851402</v>
      </c>
      <c r="L25" s="10">
        <v>730.86910605802109</v>
      </c>
      <c r="M25" s="11">
        <v>673.93916379855295</v>
      </c>
      <c r="N25" s="12">
        <v>446.26530123972748</v>
      </c>
      <c r="Q25" s="13">
        <f t="shared" si="0"/>
        <v>-7.789348569749055E-2</v>
      </c>
    </row>
    <row r="26" spans="1:17" x14ac:dyDescent="0.35">
      <c r="A26" s="2" t="s">
        <v>108</v>
      </c>
      <c r="B26" s="9" t="s">
        <v>219</v>
      </c>
      <c r="C26" s="10"/>
      <c r="D26" s="10"/>
      <c r="E26" s="10"/>
      <c r="F26" s="10"/>
      <c r="G26" s="10"/>
      <c r="H26" s="10"/>
      <c r="I26" s="10"/>
      <c r="J26" s="10">
        <v>633.10169757061249</v>
      </c>
      <c r="K26" s="10">
        <v>590.04952413306239</v>
      </c>
      <c r="L26" s="10">
        <v>585.97985954331625</v>
      </c>
      <c r="M26" s="11">
        <v>573.77087550102533</v>
      </c>
      <c r="N26" s="12">
        <v>411.2718725231</v>
      </c>
      <c r="Q26" s="13">
        <f t="shared" si="0"/>
        <v>-2.0835159849701967E-2</v>
      </c>
    </row>
    <row r="27" spans="1:17" x14ac:dyDescent="0.35">
      <c r="A27" s="2" t="s">
        <v>110</v>
      </c>
      <c r="B27" s="9" t="s">
        <v>220</v>
      </c>
      <c r="C27" s="10"/>
      <c r="D27" s="10"/>
      <c r="E27" s="10"/>
      <c r="F27" s="10"/>
      <c r="G27" s="10"/>
      <c r="H27" s="10"/>
      <c r="I27" s="10"/>
      <c r="J27" s="10">
        <v>520.12459426593273</v>
      </c>
      <c r="K27" s="10">
        <v>611.3537537929933</v>
      </c>
      <c r="L27" s="10">
        <v>677.37369687101341</v>
      </c>
      <c r="M27" s="11">
        <v>608.96775586504464</v>
      </c>
      <c r="N27" s="12">
        <v>568.50382021058783</v>
      </c>
      <c r="Q27" s="13">
        <f t="shared" si="0"/>
        <v>-0.10098700513757142</v>
      </c>
    </row>
    <row r="28" spans="1:17" x14ac:dyDescent="0.35">
      <c r="A28" s="2" t="s">
        <v>111</v>
      </c>
      <c r="B28" s="9" t="s">
        <v>219</v>
      </c>
      <c r="C28" s="10"/>
      <c r="D28" s="10"/>
      <c r="E28" s="10"/>
      <c r="F28" s="10"/>
      <c r="G28" s="10"/>
      <c r="H28" s="10"/>
      <c r="I28" s="10">
        <v>661.43706336560842</v>
      </c>
      <c r="J28" s="10">
        <v>1228.4150754251893</v>
      </c>
      <c r="K28" s="10">
        <v>1065.2625369522518</v>
      </c>
      <c r="L28" s="10">
        <v>1058.6076156904537</v>
      </c>
      <c r="M28" s="11">
        <v>958.61171455506815</v>
      </c>
      <c r="N28" s="12">
        <v>840.01088255173318</v>
      </c>
      <c r="Q28" s="13">
        <f t="shared" si="0"/>
        <v>-9.4459835403853054E-2</v>
      </c>
    </row>
    <row r="29" spans="1:17" x14ac:dyDescent="0.35">
      <c r="A29" s="2" t="s">
        <v>294</v>
      </c>
      <c r="B29" s="9" t="s">
        <v>220</v>
      </c>
      <c r="C29" s="10"/>
      <c r="D29" s="10"/>
      <c r="E29" s="10"/>
      <c r="F29" s="10"/>
      <c r="G29" s="10"/>
      <c r="H29" s="10">
        <v>411.78796175306496</v>
      </c>
      <c r="I29" s="10">
        <v>426.43814560292054</v>
      </c>
      <c r="J29" s="10">
        <v>345.80890119615174</v>
      </c>
      <c r="K29" s="10">
        <v>426.49461874446888</v>
      </c>
      <c r="L29" s="10">
        <v>552.88132690056807</v>
      </c>
      <c r="M29" s="11"/>
      <c r="N29" s="12" t="s">
        <v>123</v>
      </c>
    </row>
    <row r="30" spans="1:17" x14ac:dyDescent="0.35">
      <c r="A30" s="2" t="s">
        <v>295</v>
      </c>
      <c r="B30" s="9" t="s">
        <v>219</v>
      </c>
      <c r="C30" s="10"/>
      <c r="D30" s="10"/>
      <c r="E30" s="10"/>
      <c r="F30" s="10"/>
      <c r="G30" s="10"/>
      <c r="H30" s="10">
        <v>666.15307073518613</v>
      </c>
      <c r="I30" s="10">
        <v>580.24486975177797</v>
      </c>
      <c r="J30" s="10">
        <v>857.7346486959907</v>
      </c>
      <c r="K30" s="10">
        <v>1012.3801744476364</v>
      </c>
      <c r="L30" s="10">
        <v>722.08256977266819</v>
      </c>
      <c r="M30" s="11"/>
      <c r="N30" s="12" t="s">
        <v>123</v>
      </c>
    </row>
    <row r="31" spans="1:17" x14ac:dyDescent="0.35">
      <c r="A31" s="2" t="s">
        <v>94</v>
      </c>
      <c r="B31" s="9" t="s">
        <v>219</v>
      </c>
      <c r="C31" s="10"/>
      <c r="D31" s="10"/>
      <c r="E31" s="10"/>
      <c r="F31" s="10"/>
      <c r="G31" s="10"/>
      <c r="H31" s="10"/>
      <c r="I31" s="10"/>
      <c r="J31" s="10"/>
      <c r="K31" s="10"/>
      <c r="L31" s="10"/>
      <c r="M31" s="11">
        <v>975.4409637704166</v>
      </c>
      <c r="N31" s="12">
        <v>432.75037922884258</v>
      </c>
    </row>
    <row r="32" spans="1:17" x14ac:dyDescent="0.35">
      <c r="A32" s="2" t="s">
        <v>99</v>
      </c>
      <c r="B32" s="9" t="s">
        <v>219</v>
      </c>
      <c r="C32" s="10"/>
      <c r="D32" s="10"/>
      <c r="E32" s="10"/>
      <c r="F32" s="10"/>
      <c r="G32" s="10"/>
      <c r="H32" s="10"/>
      <c r="I32" s="10"/>
      <c r="J32" s="10"/>
      <c r="K32" s="10"/>
      <c r="L32" s="10"/>
      <c r="M32" s="11">
        <v>661.9215331686662</v>
      </c>
      <c r="N32" s="12">
        <v>502.78405081157371</v>
      </c>
    </row>
    <row r="33" spans="1:14" x14ac:dyDescent="0.35">
      <c r="A33" s="2" t="s">
        <v>296</v>
      </c>
      <c r="B33" s="9" t="s">
        <v>220</v>
      </c>
      <c r="C33" s="10"/>
      <c r="D33" s="10"/>
      <c r="E33" s="10"/>
      <c r="F33" s="10"/>
      <c r="G33" s="10"/>
      <c r="H33" s="10"/>
      <c r="I33" s="10"/>
      <c r="J33" s="10"/>
      <c r="K33" s="10"/>
      <c r="L33" s="10"/>
      <c r="M33" s="11">
        <v>624.3910227751735</v>
      </c>
      <c r="N33" s="12">
        <v>468.4738015251574</v>
      </c>
    </row>
    <row r="34" spans="1:14" x14ac:dyDescent="0.35">
      <c r="A34" s="2" t="s">
        <v>297</v>
      </c>
      <c r="B34" s="9" t="s">
        <v>220</v>
      </c>
      <c r="C34" s="10"/>
      <c r="D34" s="10"/>
      <c r="E34" s="10"/>
      <c r="F34" s="10"/>
      <c r="G34" s="10"/>
      <c r="H34" s="10"/>
      <c r="I34" s="10"/>
      <c r="J34" s="10"/>
      <c r="K34" s="10"/>
      <c r="L34" s="10"/>
      <c r="M34" s="11">
        <v>324.88163827655308</v>
      </c>
      <c r="N34" s="12">
        <v>282.99969313627253</v>
      </c>
    </row>
    <row r="35" spans="1:14" x14ac:dyDescent="0.35">
      <c r="A35" s="2" t="s">
        <v>99</v>
      </c>
      <c r="B35" s="9" t="s">
        <v>219</v>
      </c>
      <c r="C35" s="10"/>
      <c r="D35" s="10"/>
      <c r="E35" s="10"/>
      <c r="F35" s="10"/>
      <c r="G35" s="10"/>
      <c r="H35" s="10"/>
      <c r="I35" s="10"/>
      <c r="J35" s="10"/>
      <c r="K35" s="10"/>
      <c r="L35" s="10"/>
      <c r="M35" s="10"/>
      <c r="N35" s="12">
        <v>502.78405081157371</v>
      </c>
    </row>
    <row r="36" spans="1:14" x14ac:dyDescent="0.35">
      <c r="A36" s="2" t="s">
        <v>112</v>
      </c>
      <c r="B36" s="9" t="s">
        <v>219</v>
      </c>
      <c r="C36" s="10"/>
      <c r="D36" s="10"/>
      <c r="E36" s="10"/>
      <c r="F36" s="10"/>
      <c r="G36" s="10"/>
      <c r="H36" s="10"/>
      <c r="I36" s="10"/>
      <c r="J36" s="10"/>
      <c r="K36" s="10"/>
      <c r="L36" s="10"/>
      <c r="M36" s="10"/>
      <c r="N36" s="12">
        <v>422.84589649711529</v>
      </c>
    </row>
    <row r="37" spans="1:14" x14ac:dyDescent="0.35">
      <c r="A37" s="2" t="s">
        <v>298</v>
      </c>
      <c r="B37" s="9" t="s">
        <v>220</v>
      </c>
      <c r="C37" s="10"/>
      <c r="D37" s="10"/>
      <c r="E37" s="10"/>
      <c r="F37" s="10"/>
      <c r="G37" s="10"/>
      <c r="H37" s="10"/>
      <c r="I37" s="10"/>
      <c r="J37" s="10"/>
      <c r="K37" s="10"/>
      <c r="L37" s="10"/>
      <c r="M37" s="10"/>
      <c r="N37" s="12">
        <v>851.33382559774975</v>
      </c>
    </row>
    <row r="38" spans="1:14" x14ac:dyDescent="0.35">
      <c r="A38" s="1" t="s">
        <v>299</v>
      </c>
      <c r="C38" s="10"/>
      <c r="D38" s="10"/>
      <c r="E38" s="10"/>
      <c r="F38" s="10"/>
      <c r="G38" s="10"/>
      <c r="H38" s="10"/>
      <c r="I38" s="10"/>
      <c r="J38" s="10"/>
      <c r="K38" s="10"/>
      <c r="L38" s="10"/>
    </row>
    <row r="39" spans="1:14" x14ac:dyDescent="0.35">
      <c r="A39" s="1" t="s">
        <v>300</v>
      </c>
      <c r="C39" s="15"/>
      <c r="D39" s="15">
        <v>841</v>
      </c>
      <c r="E39" s="15">
        <v>808</v>
      </c>
      <c r="F39" s="15">
        <v>727</v>
      </c>
      <c r="G39" s="15">
        <v>692.15717654727189</v>
      </c>
      <c r="H39" s="15">
        <v>675</v>
      </c>
      <c r="I39" s="15">
        <v>671.87357959592237</v>
      </c>
      <c r="J39" s="15">
        <v>719.9629556791524</v>
      </c>
      <c r="K39" s="15">
        <v>735.56507985614564</v>
      </c>
      <c r="L39" s="15">
        <v>722.57322630583519</v>
      </c>
      <c r="M39" s="11">
        <v>693.41930950888434</v>
      </c>
      <c r="N39" s="12">
        <v>457.28458170975102</v>
      </c>
    </row>
    <row r="40" spans="1:14" x14ac:dyDescent="0.35">
      <c r="A40" s="1" t="s">
        <v>86</v>
      </c>
      <c r="C40" s="15">
        <v>727.87577183437759</v>
      </c>
      <c r="D40" s="15">
        <v>615.92074300914123</v>
      </c>
      <c r="E40" s="15">
        <v>622.49719373765299</v>
      </c>
      <c r="F40" s="15">
        <v>646.05423294326022</v>
      </c>
      <c r="G40" s="15">
        <v>654.10074275420641</v>
      </c>
      <c r="H40" s="15">
        <v>613</v>
      </c>
      <c r="I40" s="15">
        <v>599.13436055261582</v>
      </c>
      <c r="J40" s="15">
        <v>593.35247156563275</v>
      </c>
      <c r="K40" s="15">
        <v>642.97306302434208</v>
      </c>
      <c r="L40" s="15">
        <v>669.91518716461076</v>
      </c>
      <c r="M40" s="11">
        <v>665.35123634619572</v>
      </c>
      <c r="N40" s="12">
        <v>429.8337196513516</v>
      </c>
    </row>
    <row r="41" spans="1:14" x14ac:dyDescent="0.35">
      <c r="A41" s="1" t="s">
        <v>301</v>
      </c>
      <c r="C41" s="15">
        <v>684.42068134066596</v>
      </c>
      <c r="D41" s="15">
        <v>685.37787635083362</v>
      </c>
      <c r="E41" s="15">
        <v>689</v>
      </c>
      <c r="F41" s="15">
        <v>651</v>
      </c>
      <c r="G41" s="15">
        <v>650</v>
      </c>
      <c r="H41" s="15">
        <v>639.65123411186255</v>
      </c>
      <c r="I41" s="15">
        <v>639.49318760028859</v>
      </c>
      <c r="J41" s="15">
        <v>652.27070688802712</v>
      </c>
      <c r="K41" s="15">
        <v>685.39422899952274</v>
      </c>
      <c r="L41" s="15">
        <v>677.68596866581947</v>
      </c>
      <c r="M41" s="11">
        <v>668.19447556449984</v>
      </c>
      <c r="N41" s="12">
        <v>408.86959915056428</v>
      </c>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ABA35DA3398C3847B3DBB67A16E5A8E3" ma:contentTypeVersion="20" ma:contentTypeDescription="Create a new document." ma:contentTypeScope="" ma:versionID="4b2e70711342269da093d744f905164d">
  <xsd:schema xmlns:xsd="http://www.w3.org/2001/XMLSchema" xmlns:xs="http://www.w3.org/2001/XMLSchema" xmlns:p="http://schemas.microsoft.com/office/2006/metadata/properties" xmlns:ns1="http://schemas.microsoft.com/sharepoint/v3" xmlns:ns2="f6280d56-c9dd-4a8a-b37b-13b518bd4347" xmlns:ns3="0d8a7d43-a595-4ea6-a3ef-dd1e7299216e" xmlns:ns4="7143f88c-566f-45a1-9981-bd2841a7f127" targetNamespace="http://schemas.microsoft.com/office/2006/metadata/properties" ma:root="true" ma:fieldsID="4ce7fd4d0e9ebd64cb34c51c8e22e2bf" ns1:_="" ns2:_="" ns3:_="" ns4:_="">
    <xsd:import namespace="http://schemas.microsoft.com/sharepoint/v3"/>
    <xsd:import namespace="f6280d56-c9dd-4a8a-b37b-13b518bd4347"/>
    <xsd:import namespace="0d8a7d43-a595-4ea6-a3ef-dd1e7299216e"/>
    <xsd:import namespace="7143f88c-566f-45a1-9981-bd2841a7f127"/>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3:SharedWithUsers" minOccurs="0"/>
                <xsd:element ref="ns3:SharedWithDetails" minOccurs="0"/>
                <xsd:element ref="ns2:MediaServiceDateTaken" minOccurs="0"/>
                <xsd:element ref="ns2:MediaServiceAutoTags" minOccurs="0"/>
                <xsd:element ref="ns2:MediaLengthInSeconds" minOccurs="0"/>
                <xsd:element ref="ns2:MediaServiceOCR" minOccurs="0"/>
                <xsd:element ref="ns2:MediaServiceGenerationTime" minOccurs="0"/>
                <xsd:element ref="ns2:MediaServiceEventHashCode" minOccurs="0"/>
                <xsd:element ref="ns2:MediaServiceLocation" minOccurs="0"/>
                <xsd:element ref="ns2:lcf76f155ced4ddcb4097134ff3c332f" minOccurs="0"/>
                <xsd:element ref="ns4:TaxCatchAll" minOccurs="0"/>
                <xsd:element ref="ns2:MediaServiceObjectDetectorVersions" minOccurs="0"/>
                <xsd:element ref="ns3:_dlc_DocId" minOccurs="0"/>
                <xsd:element ref="ns3:_dlc_DocIdUrl" minOccurs="0"/>
                <xsd:element ref="ns3:_dlc_DocIdPersistId" minOccurs="0"/>
                <xsd:element ref="ns2:MediaServiceSearchProperties" minOccurs="0"/>
                <xsd:element ref="ns1:_ip_UnifiedCompliancePolicyProperties" minOccurs="0"/>
                <xsd:element ref="ns1:_ip_UnifiedCompliancePolicyUIAc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_ip_UnifiedCompliancePolicyProperties" ma:index="29" nillable="true" ma:displayName="Unified Compliance Policy Properties" ma:hidden="true" ma:internalName="_ip_UnifiedCompliancePolicyProperties">
      <xsd:simpleType>
        <xsd:restriction base="dms:Note"/>
      </xsd:simpleType>
    </xsd:element>
    <xsd:element name="_ip_UnifiedCompliancePolicyUIAction" ma:index="30" nillable="true" ma:displayName="Unified Compliance Policy UI Action" ma:hidden="true" ma:internalName="_ip_UnifiedCompliancePolicyUIAction">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f6280d56-c9dd-4a8a-b37b-13b518bd4347"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Tags" ma:index="15" nillable="true" ma:displayName="Tags" ma:internalName="MediaServiceAutoTags" ma:readOnly="true">
      <xsd:simpleType>
        <xsd:restriction base="dms:Text"/>
      </xsd:simpleType>
    </xsd:element>
    <xsd:element name="MediaLengthInSeconds" ma:index="16" nillable="true" ma:displayName="MediaLengthInSeconds" ma:hidden="true" ma:internalName="MediaLengthInSeconds" ma:readOnly="true">
      <xsd:simpleType>
        <xsd:restriction base="dms:Unknown"/>
      </xsd:simpleType>
    </xsd:element>
    <xsd:element name="MediaServiceOCR" ma:index="17" nillable="true" ma:displayName="Extracted Text" ma:internalName="MediaServiceOCR" ma:readOnly="true">
      <xsd:simpleType>
        <xsd:restriction base="dms:Note">
          <xsd:maxLength value="255"/>
        </xsd:restriction>
      </xsd:simpleType>
    </xsd:element>
    <xsd:element name="MediaServiceGenerationTime" ma:index="18" nillable="true" ma:displayName="MediaServiceGenerationTime" ma:hidden="true" ma:internalName="MediaServiceGenerationTime" ma:readOnly="true">
      <xsd:simpleType>
        <xsd:restriction base="dms:Text"/>
      </xsd:simpleType>
    </xsd:element>
    <xsd:element name="MediaServiceEventHashCode" ma:index="19" nillable="true" ma:displayName="MediaServiceEventHashCode" ma:hidden="true" ma:internalName="MediaServiceEventHashCode" ma:readOnly="true">
      <xsd:simpleType>
        <xsd:restriction base="dms:Text"/>
      </xsd:simpleType>
    </xsd:element>
    <xsd:element name="MediaServiceLocation" ma:index="20" nillable="true" ma:displayName="Location" ma:internalName="MediaServiceLocation" ma:readOnly="true">
      <xsd:simpleType>
        <xsd:restriction base="dms:Text"/>
      </xsd:simpleType>
    </xsd:element>
    <xsd:element name="lcf76f155ced4ddcb4097134ff3c332f" ma:index="22" nillable="true" ma:taxonomy="true" ma:internalName="lcf76f155ced4ddcb4097134ff3c332f" ma:taxonomyFieldName="MediaServiceImageTags" ma:displayName="Image Tags" ma:readOnly="false" ma:fieldId="{5cf76f15-5ced-4ddc-b409-7134ff3c332f}" ma:taxonomyMulti="true" ma:sspId="a6804dbc-1c05-4059-9848-38c68bf08a51"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4" nillable="true" ma:displayName="MediaServiceObjectDetectorVersions" ma:hidden="true" ma:indexed="true" ma:internalName="MediaServiceObjectDetectorVersions" ma:readOnly="true">
      <xsd:simpleType>
        <xsd:restriction base="dms:Text"/>
      </xsd:simpleType>
    </xsd:element>
    <xsd:element name="MediaServiceSearchProperties" ma:index="28"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0d8a7d43-a595-4ea6-a3ef-dd1e7299216e" elementFormDefault="qualified">
    <xsd:import namespace="http://schemas.microsoft.com/office/2006/documentManagement/types"/>
    <xsd:import namespace="http://schemas.microsoft.com/office/infopath/2007/PartnerControls"/>
    <xsd:element name="SharedWithUsers" ma:index="12"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Shared With Details" ma:internalName="SharedWithDetails" ma:readOnly="true">
      <xsd:simpleType>
        <xsd:restriction base="dms:Note">
          <xsd:maxLength value="255"/>
        </xsd:restriction>
      </xsd:simpleType>
    </xsd:element>
    <xsd:element name="_dlc_DocId" ma:index="25" nillable="true" ma:displayName="Document ID Value" ma:description="The value of the document ID assigned to this item." ma:indexed="true" ma:internalName="_dlc_DocId" ma:readOnly="true">
      <xsd:simpleType>
        <xsd:restriction base="dms:Text"/>
      </xsd:simpleType>
    </xsd:element>
    <xsd:element name="_dlc_DocIdUrl" ma:index="26" nillable="true" ma:displayName="Document ID" ma:description="Permanent link to this document." ma:hidden="true" ma:internalName="_dlc_DocIdUrl" ma:readOnly="true">
      <xsd:complexType>
        <xsd:complexContent>
          <xsd:extension base="dms:URL">
            <xsd:sequence>
              <xsd:element name="Url" type="dms:ValidUrl" minOccurs="0" nillable="true"/>
              <xsd:element name="Description" type="xsd:string" nillable="true"/>
            </xsd:sequence>
          </xsd:extension>
        </xsd:complexContent>
      </xsd:complexType>
    </xsd:element>
    <xsd:element name="_dlc_DocIdPersistId" ma:index="27" nillable="true" ma:displayName="Persist ID" ma:description="Keep ID on add." ma:hidden="true" ma:internalName="_dlc_DocIdPersistId" ma:readOnly="true">
      <xsd:simpleType>
        <xsd:restriction base="dms:Boolean"/>
      </xsd:simpleType>
    </xsd:element>
  </xsd:schema>
  <xsd:schema xmlns:xsd="http://www.w3.org/2001/XMLSchema" xmlns:xs="http://www.w3.org/2001/XMLSchema" xmlns:dms="http://schemas.microsoft.com/office/2006/documentManagement/types" xmlns:pc="http://schemas.microsoft.com/office/infopath/2007/PartnerControls" targetNamespace="7143f88c-566f-45a1-9981-bd2841a7f127" elementFormDefault="qualified">
    <xsd:import namespace="http://schemas.microsoft.com/office/2006/documentManagement/types"/>
    <xsd:import namespace="http://schemas.microsoft.com/office/infopath/2007/PartnerControls"/>
    <xsd:element name="TaxCatchAll" ma:index="23" nillable="true" ma:displayName="Taxonomy Catch All Column" ma:hidden="true" ma:list="{0cc71fa7-55e9-4d92-b63d-cf5f2a3baeb4}" ma:internalName="TaxCatchAll" ma:showField="CatchAllData" ma:web="0d8a7d43-a595-4ea6-a3ef-dd1e7299216e">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f6280d56-c9dd-4a8a-b37b-13b518bd4347">
      <Terms xmlns="http://schemas.microsoft.com/office/infopath/2007/PartnerControls"/>
    </lcf76f155ced4ddcb4097134ff3c332f>
    <SharedWithUsers xmlns="0d8a7d43-a595-4ea6-a3ef-dd1e7299216e">
      <UserInfo>
        <DisplayName>Margot Black</DisplayName>
        <AccountId>18</AccountId>
        <AccountType/>
      </UserInfo>
      <UserInfo>
        <DisplayName>Shaun Condon</DisplayName>
        <AccountId>23</AccountId>
        <AccountType/>
      </UserInfo>
      <UserInfo>
        <DisplayName>Megan Francis</DisplayName>
        <AccountId>17</AccountId>
        <AccountType/>
      </UserInfo>
      <UserInfo>
        <DisplayName>Amy Wild</DisplayName>
        <AccountId>22</AccountId>
        <AccountType/>
      </UserInfo>
      <UserInfo>
        <DisplayName>Sarah Hua</DisplayName>
        <AccountId>160</AccountId>
        <AccountType/>
      </UserInfo>
      <UserInfo>
        <DisplayName>Jessie Liu</DisplayName>
        <AccountId>260</AccountId>
        <AccountType/>
      </UserInfo>
      <UserInfo>
        <DisplayName>Jessica Hu</DisplayName>
        <AccountId>60</AccountId>
        <AccountType/>
      </UserInfo>
      <UserInfo>
        <DisplayName>Anna Cruz</DisplayName>
        <AccountId>59</AccountId>
        <AccountType/>
      </UserInfo>
      <UserInfo>
        <DisplayName>Hope Mersal</DisplayName>
        <AccountId>279</AccountId>
        <AccountType/>
      </UserInfo>
    </SharedWithUsers>
    <_dlc_DocId xmlns="0d8a7d43-a595-4ea6-a3ef-dd1e7299216e">SUST-912667416-116203</_dlc_DocId>
    <_dlc_DocIdUrl xmlns="0d8a7d43-a595-4ea6-a3ef-dd1e7299216e">
      <Url>https://investaproperties.sharepoint.com/teams/ESG/_layouts/15/DocIdRedir.aspx?ID=SUST-912667416-116203</Url>
      <Description>SUST-912667416-116203</Description>
    </_dlc_DocIdUrl>
    <TaxCatchAll xmlns="7143f88c-566f-45a1-9981-bd2841a7f127" xsi:nil="true"/>
    <_ip_UnifiedCompliancePolicyUIAction xmlns="http://schemas.microsoft.com/sharepoint/v3" xsi:nil="true"/>
    <_ip_UnifiedCompliancePolicyProperties xmlns="http://schemas.microsoft.com/sharepoint/v3" xsi:nil="true"/>
  </documentManagement>
</p:properties>
</file>

<file path=customXml/item4.xml><?xml version="1.0" encoding="utf-8"?>
<?mso-contentType ?>
<spe:Receivers xmlns:spe="http://schemas.microsoft.com/sharepoint/events">
  <Receiver>
    <Name>Document ID Generator</Name>
    <Synchronization>Synchronous</Synchronization>
    <Type>10001</Type>
    <SequenceNumber>1000</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10002</Type>
    <SequenceNumber>1001</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10004</Type>
    <SequenceNumber>1002</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10006</Type>
    <SequenceNumber>1003</SequenceNumber>
    <Url/>
    <Assembly>Microsoft.Office.DocumentManagement, Version=16.0.0.0, Culture=neutral, PublicKeyToken=71e9bce111e9429c</Assembly>
    <Class>Microsoft.Office.DocumentManagement.Internal.DocIdHandler</Class>
    <Data/>
    <Filter/>
  </Receiver>
</spe:Receivers>
</file>

<file path=customXml/itemProps1.xml><?xml version="1.0" encoding="utf-8"?>
<ds:datastoreItem xmlns:ds="http://schemas.openxmlformats.org/officeDocument/2006/customXml" ds:itemID="{2A43E338-35A8-4DC8-AB44-5DCF581DCAA1}">
  <ds:schemaRefs>
    <ds:schemaRef ds:uri="http://schemas.microsoft.com/sharepoint/v3/contenttype/forms"/>
  </ds:schemaRefs>
</ds:datastoreItem>
</file>

<file path=customXml/itemProps2.xml><?xml version="1.0" encoding="utf-8"?>
<ds:datastoreItem xmlns:ds="http://schemas.openxmlformats.org/officeDocument/2006/customXml" ds:itemID="{B5BC70D9-DEF4-4AFE-BE94-7D856F091BD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f6280d56-c9dd-4a8a-b37b-13b518bd4347"/>
    <ds:schemaRef ds:uri="0d8a7d43-a595-4ea6-a3ef-dd1e7299216e"/>
    <ds:schemaRef ds:uri="7143f88c-566f-45a1-9981-bd2841a7f12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16E7E14F-6493-4A30-88DD-22F9E889D473}">
  <ds:schemaRefs>
    <ds:schemaRef ds:uri="http://www.w3.org/XML/1998/namespace"/>
    <ds:schemaRef ds:uri="http://schemas.microsoft.com/office/2006/documentManagement/types"/>
    <ds:schemaRef ds:uri="http://schemas.microsoft.com/sharepoint/v3"/>
    <ds:schemaRef ds:uri="0d8a7d43-a595-4ea6-a3ef-dd1e7299216e"/>
    <ds:schemaRef ds:uri="http://purl.org/dc/elements/1.1/"/>
    <ds:schemaRef ds:uri="http://schemas.microsoft.com/office/infopath/2007/PartnerControls"/>
    <ds:schemaRef ds:uri="http://schemas.microsoft.com/office/2006/metadata/properties"/>
    <ds:schemaRef ds:uri="f6280d56-c9dd-4a8a-b37b-13b518bd4347"/>
    <ds:schemaRef ds:uri="http://purl.org/dc/dcmitype/"/>
    <ds:schemaRef ds:uri="http://schemas.openxmlformats.org/package/2006/metadata/core-properties"/>
    <ds:schemaRef ds:uri="7143f88c-566f-45a1-9981-bd2841a7f127"/>
    <ds:schemaRef ds:uri="http://purl.org/dc/terms/"/>
  </ds:schemaRefs>
</ds:datastoreItem>
</file>

<file path=customXml/itemProps4.xml><?xml version="1.0" encoding="utf-8"?>
<ds:datastoreItem xmlns:ds="http://schemas.openxmlformats.org/officeDocument/2006/customXml" ds:itemID="{A8935CDC-FE52-4C53-8EB8-5544E6A83915}">
  <ds:schemaRefs>
    <ds:schemaRef ds:uri="http://schemas.microsoft.com/sharepoint/event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2</DocSecurity>
  <ScaleCrop>false</ScaleCrop>
  <HeadingPairs>
    <vt:vector size="4" baseType="variant">
      <vt:variant>
        <vt:lpstr>Worksheets</vt:lpstr>
      </vt:variant>
      <vt:variant>
        <vt:i4>22</vt:i4>
      </vt:variant>
      <vt:variant>
        <vt:lpstr>Named Ranges</vt:lpstr>
      </vt:variant>
      <vt:variant>
        <vt:i4>6</vt:i4>
      </vt:variant>
    </vt:vector>
  </HeadingPairs>
  <TitlesOfParts>
    <vt:vector size="28" baseType="lpstr">
      <vt:lpstr>INTRODUCTION</vt:lpstr>
      <vt:lpstr>CONTENTS</vt:lpstr>
      <vt:lpstr>ENVIRONMENT&gt;&gt;</vt:lpstr>
      <vt:lpstr>Environmental Reporting rules</vt:lpstr>
      <vt:lpstr>NLA and entities</vt:lpstr>
      <vt:lpstr>Gas</vt:lpstr>
      <vt:lpstr>Diesel and refrigerants</vt:lpstr>
      <vt:lpstr>Electricity</vt:lpstr>
      <vt:lpstr>Water</vt:lpstr>
      <vt:lpstr>Emissions generation</vt:lpstr>
      <vt:lpstr>Waste</vt:lpstr>
      <vt:lpstr>Sustainability ratings</vt:lpstr>
      <vt:lpstr>Assurance statement</vt:lpstr>
      <vt:lpstr>PEOPLE&gt;&gt;</vt:lpstr>
      <vt:lpstr>Employees</vt:lpstr>
      <vt:lpstr>Board</vt:lpstr>
      <vt:lpstr>SAFETY&gt;&gt;</vt:lpstr>
      <vt:lpstr>TRIFR and LTIFR</vt:lpstr>
      <vt:lpstr>Emissions intensity</vt:lpstr>
      <vt:lpstr>Electricity intensity</vt:lpstr>
      <vt:lpstr>Gas intensity</vt:lpstr>
      <vt:lpstr>Water intensity</vt:lpstr>
      <vt:lpstr>'Assurance statement'!Print_Area</vt:lpstr>
      <vt:lpstr>CONTENTS!Print_Area</vt:lpstr>
      <vt:lpstr>'ENVIRONMENT&gt;&gt;'!Print_Area</vt:lpstr>
      <vt:lpstr>INTRODUCTION!Print_Area</vt:lpstr>
      <vt:lpstr>'PEOPLE&gt;&gt;'!Print_Area</vt:lpstr>
      <vt:lpstr>'SAFETY&gt;&gt;'!Print_Area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Margot Black</dc:creator>
  <cp:keywords/>
  <dc:description/>
  <cp:lastModifiedBy>Andrew Anning</cp:lastModifiedBy>
  <cp:revision/>
  <dcterms:created xsi:type="dcterms:W3CDTF">2022-01-14T00:16:59Z</dcterms:created>
  <dcterms:modified xsi:type="dcterms:W3CDTF">2024-12-09T23:36:16Z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0x010100ABA35DA3398C3847B3DBB67A16E5A8E3</vt:lpwstr>
  </property>
  <property fmtid="{D5CDD505-2E9C-101B-9397-08002B2CF9AE}" pid="3" name="MediaServiceImageTags">
    <vt:lpwstr/>
  </property>
  <property fmtid="{D5CDD505-2E9C-101B-9397-08002B2CF9AE}" pid="4" name="_dlc_DocIdItemGuid">
    <vt:lpwstr>f51332b1-8578-4e98-a33f-a397155c1f15</vt:lpwstr>
  </property>
  <property fmtid="{D5CDD505-2E9C-101B-9397-08002B2CF9AE}" pid="5" name="Tenant">
    <vt:lpwstr/>
  </property>
  <property fmtid="{D5CDD505-2E9C-101B-9397-08002B2CF9AE}" pid="6" name="gd302cc921a04c328fc94403576095b5">
    <vt:lpwstr/>
  </property>
  <property fmtid="{D5CDD505-2E9C-101B-9397-08002B2CF9AE}" pid="7" name="Topic">
    <vt:lpwstr/>
  </property>
  <property fmtid="{D5CDD505-2E9C-101B-9397-08002B2CF9AE}" pid="8" name="hacffd313bce458dac0f119eb0da2108">
    <vt:lpwstr/>
  </property>
  <property fmtid="{D5CDD505-2E9C-101B-9397-08002B2CF9AE}" pid="9" name="dbfe60076f8e44408090431391f5ba59">
    <vt:lpwstr/>
  </property>
  <property fmtid="{D5CDD505-2E9C-101B-9397-08002B2CF9AE}" pid="10" name="Property">
    <vt:lpwstr/>
  </property>
  <property fmtid="{D5CDD505-2E9C-101B-9397-08002B2CF9AE}" pid="11" name="State">
    <vt:lpwstr/>
  </property>
  <property fmtid="{D5CDD505-2E9C-101B-9397-08002B2CF9AE}" pid="12" name="DocumentType">
    <vt:lpwstr/>
  </property>
  <property fmtid="{D5CDD505-2E9C-101B-9397-08002B2CF9AE}" pid="13" name="bdd46f02e6584be3a47c829dfe725622">
    <vt:lpwstr/>
  </property>
  <property fmtid="{D5CDD505-2E9C-101B-9397-08002B2CF9AE}" pid="14" name="i7ffe24c9d314d4b819e7b6746626b37">
    <vt:lpwstr/>
  </property>
  <property fmtid="{D5CDD505-2E9C-101B-9397-08002B2CF9AE}" pid="15" name="nff092f63389478bbf04fa8de49065c7">
    <vt:lpwstr/>
  </property>
  <property fmtid="{D5CDD505-2E9C-101B-9397-08002B2CF9AE}" pid="16" name="a15f371a7e094f0c9a8d5af605e0f009">
    <vt:lpwstr/>
  </property>
  <property fmtid="{D5CDD505-2E9C-101B-9397-08002B2CF9AE}" pid="17" name="Year">
    <vt:lpwstr/>
  </property>
  <property fmtid="{D5CDD505-2E9C-101B-9397-08002B2CF9AE}" pid="18" name="Month">
    <vt:lpwstr/>
  </property>
  <property fmtid="{D5CDD505-2E9C-101B-9397-08002B2CF9AE}" pid="19" name="Vendor">
    <vt:lpwstr/>
  </property>
  <property fmtid="{D5CDD505-2E9C-101B-9397-08002B2CF9AE}" pid="20" name="Activity_x0020_type">
    <vt:lpwstr/>
  </property>
  <property fmtid="{D5CDD505-2E9C-101B-9397-08002B2CF9AE}" pid="21" name="Status">
    <vt:lpwstr/>
  </property>
  <property fmtid="{D5CDD505-2E9C-101B-9397-08002B2CF9AE}" pid="22" name="fe4e9142925648f4aaab3f3f29960e0f">
    <vt:lpwstr/>
  </property>
  <property fmtid="{D5CDD505-2E9C-101B-9397-08002B2CF9AE}" pid="23" name="j2e45af40e4944b0ba3ec24cb3eb3723">
    <vt:lpwstr/>
  </property>
  <property fmtid="{D5CDD505-2E9C-101B-9397-08002B2CF9AE}" pid="24" name="i5519449667746418505152d6e33296d">
    <vt:lpwstr/>
  </property>
  <property fmtid="{D5CDD505-2E9C-101B-9397-08002B2CF9AE}" pid="25" name="h581334b1dbe47c59e322375a30c2c49">
    <vt:lpwstr/>
  </property>
  <property fmtid="{D5CDD505-2E9C-101B-9397-08002B2CF9AE}" pid="26" name="c5e168ffb20f4a33992bcd22dec9cb9f">
    <vt:lpwstr/>
  </property>
  <property fmtid="{D5CDD505-2E9C-101B-9397-08002B2CF9AE}" pid="27" name="i9fbe5f77ff947e7b8819dc7a5ee9b96">
    <vt:lpwstr/>
  </property>
  <property fmtid="{D5CDD505-2E9C-101B-9397-08002B2CF9AE}" pid="28" name="_EndDate">
    <vt:lpwstr>2024-08-06T11:05:15Z</vt:lpwstr>
  </property>
  <property fmtid="{D5CDD505-2E9C-101B-9397-08002B2CF9AE}" pid="29" name="StartDate">
    <vt:lpwstr>2024-08-06T11:05:15Z</vt:lpwstr>
  </property>
  <property fmtid="{D5CDD505-2E9C-101B-9397-08002B2CF9AE}" pid="30" name="Resources">
    <vt:lpwstr/>
  </property>
  <property fmtid="{D5CDD505-2E9C-101B-9397-08002B2CF9AE}" pid="31" name="Procurement_x0020_type">
    <vt:lpwstr/>
  </property>
  <property fmtid="{D5CDD505-2E9C-101B-9397-08002B2CF9AE}" pid="32" name="TransactionType">
    <vt:lpwstr/>
  </property>
  <property fmtid="{D5CDD505-2E9C-101B-9397-08002B2CF9AE}" pid="33" name="Procurement type">
    <vt:lpwstr/>
  </property>
  <property fmtid="{D5CDD505-2E9C-101B-9397-08002B2CF9AE}" pid="34" name="Activity type">
    <vt:lpwstr/>
  </property>
</Properties>
</file>